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exander\Downloads\"/>
    </mc:Choice>
  </mc:AlternateContent>
  <xr:revisionPtr revIDLastSave="0" documentId="13_ncr:1_{1E212583-2C63-46CA-981A-4FDBE33112CC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DA62 EXAMPLE" sheetId="2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16" l="1"/>
  <c r="C32" i="216" l="1"/>
  <c r="C25" i="216"/>
  <c r="C26" i="216" l="1"/>
  <c r="I17" i="216" l="1"/>
  <c r="I18" i="216"/>
  <c r="E24" i="216" l="1"/>
  <c r="AD493" i="216"/>
  <c r="AD492" i="216"/>
  <c r="AD491" i="216"/>
  <c r="AD490" i="216"/>
  <c r="AD489" i="216"/>
  <c r="AD488" i="216"/>
  <c r="AD487" i="216"/>
  <c r="AD486" i="216"/>
  <c r="AD485" i="216"/>
  <c r="AD484" i="216"/>
  <c r="AD483" i="216"/>
  <c r="AD482" i="216"/>
  <c r="AD481" i="216"/>
  <c r="AD480" i="216"/>
  <c r="AD479" i="216"/>
  <c r="AD478" i="216"/>
  <c r="AD477" i="216"/>
  <c r="AD476" i="216"/>
  <c r="AD475" i="216"/>
  <c r="AD474" i="216"/>
  <c r="AD473" i="216"/>
  <c r="AD472" i="216"/>
  <c r="AD471" i="216"/>
  <c r="AD470" i="216"/>
  <c r="AD469" i="216"/>
  <c r="AD468" i="216"/>
  <c r="AD467" i="216"/>
  <c r="AD466" i="216"/>
  <c r="AD465" i="216"/>
  <c r="AD464" i="216"/>
  <c r="AD463" i="216"/>
  <c r="AD462" i="216"/>
  <c r="AD461" i="216"/>
  <c r="AD460" i="216"/>
  <c r="AD459" i="216"/>
  <c r="AD458" i="216"/>
  <c r="AD457" i="216"/>
  <c r="AD456" i="216"/>
  <c r="AD455" i="216"/>
  <c r="AD454" i="216"/>
  <c r="AD453" i="216"/>
  <c r="AD452" i="216"/>
  <c r="AD451" i="216"/>
  <c r="AD450" i="216"/>
  <c r="AD449" i="216"/>
  <c r="AD448" i="216"/>
  <c r="AD447" i="216"/>
  <c r="AD446" i="216"/>
  <c r="AD445" i="216"/>
  <c r="AD444" i="216"/>
  <c r="AD443" i="216"/>
  <c r="AD442" i="216"/>
  <c r="AD441" i="216"/>
  <c r="AD440" i="216"/>
  <c r="AD439" i="216"/>
  <c r="AD438" i="216"/>
  <c r="AD437" i="216"/>
  <c r="AD436" i="216"/>
  <c r="AD435" i="216"/>
  <c r="AD434" i="216"/>
  <c r="AD433" i="216"/>
  <c r="AD432" i="216"/>
  <c r="AD431" i="216"/>
  <c r="AD430" i="216"/>
  <c r="AD429" i="216"/>
  <c r="AD428" i="216"/>
  <c r="AD427" i="216"/>
  <c r="AD426" i="216"/>
  <c r="AD425" i="216"/>
  <c r="AD424" i="216"/>
  <c r="AD423" i="216"/>
  <c r="AD422" i="216"/>
  <c r="AD421" i="216"/>
  <c r="AD420" i="216"/>
  <c r="AD419" i="216"/>
  <c r="AD418" i="216"/>
  <c r="AD417" i="216"/>
  <c r="AD416" i="216"/>
  <c r="AD415" i="216"/>
  <c r="AD414" i="216"/>
  <c r="AD413" i="216"/>
  <c r="AD412" i="216"/>
  <c r="AD411" i="216"/>
  <c r="AD410" i="216"/>
  <c r="AD409" i="216"/>
  <c r="AD408" i="216"/>
  <c r="AD407" i="216"/>
  <c r="AD406" i="216"/>
  <c r="AD405" i="216"/>
  <c r="AD404" i="216"/>
  <c r="AD403" i="216"/>
  <c r="AD402" i="216"/>
  <c r="AD401" i="216"/>
  <c r="AD400" i="216"/>
  <c r="AD399" i="216"/>
  <c r="AD398" i="216"/>
  <c r="AD397" i="216"/>
  <c r="AD396" i="216"/>
  <c r="AD395" i="216"/>
  <c r="AD394" i="216"/>
  <c r="AD393" i="216"/>
  <c r="AD392" i="216"/>
  <c r="AD391" i="216"/>
  <c r="AD390" i="216"/>
  <c r="AD389" i="216"/>
  <c r="AD388" i="216"/>
  <c r="AD387" i="216"/>
  <c r="AD386" i="216"/>
  <c r="AD385" i="216"/>
  <c r="AD384" i="216"/>
  <c r="AD383" i="216"/>
  <c r="AD382" i="216"/>
  <c r="AD381" i="216"/>
  <c r="AD380" i="216"/>
  <c r="AD379" i="216"/>
  <c r="AD378" i="216"/>
  <c r="AD377" i="216"/>
  <c r="AD376" i="216"/>
  <c r="AD375" i="216"/>
  <c r="AD374" i="216"/>
  <c r="AD373" i="216"/>
  <c r="AD372" i="216"/>
  <c r="AD371" i="216"/>
  <c r="AD370" i="216"/>
  <c r="AD369" i="216"/>
  <c r="AD368" i="216"/>
  <c r="AD367" i="216"/>
  <c r="AD366" i="216"/>
  <c r="AD365" i="216"/>
  <c r="AD364" i="216"/>
  <c r="AD363" i="216"/>
  <c r="AD362" i="216"/>
  <c r="AD361" i="216"/>
  <c r="AD360" i="216"/>
  <c r="AD359" i="216"/>
  <c r="AD358" i="216"/>
  <c r="AD357" i="216"/>
  <c r="AD356" i="216"/>
  <c r="AD355" i="216"/>
  <c r="AD354" i="216"/>
  <c r="AD353" i="216"/>
  <c r="AD352" i="216"/>
  <c r="AD351" i="216"/>
  <c r="AD350" i="216"/>
  <c r="AD349" i="216"/>
  <c r="AD348" i="216"/>
  <c r="AD347" i="216"/>
  <c r="AD346" i="216"/>
  <c r="AD345" i="216"/>
  <c r="AD344" i="216"/>
  <c r="AD343" i="216"/>
  <c r="AD342" i="216"/>
  <c r="AD341" i="216"/>
  <c r="AD340" i="216"/>
  <c r="AD339" i="216"/>
  <c r="AD338" i="216"/>
  <c r="AD337" i="216"/>
  <c r="AD336" i="216"/>
  <c r="AD335" i="216"/>
  <c r="AD334" i="216"/>
  <c r="AD333" i="216"/>
  <c r="AD332" i="216"/>
  <c r="AD331" i="216"/>
  <c r="AD330" i="216"/>
  <c r="AD329" i="216"/>
  <c r="AD328" i="216"/>
  <c r="AD327" i="216"/>
  <c r="AD326" i="216"/>
  <c r="AD325" i="216"/>
  <c r="AD324" i="216"/>
  <c r="AD323" i="216"/>
  <c r="AD322" i="216"/>
  <c r="AD321" i="216"/>
  <c r="AD320" i="216"/>
  <c r="AD319" i="216"/>
  <c r="AD318" i="216"/>
  <c r="AD317" i="216"/>
  <c r="AD316" i="216"/>
  <c r="AD315" i="216"/>
  <c r="AD314" i="216"/>
  <c r="AD313" i="216"/>
  <c r="AD312" i="216"/>
  <c r="AD311" i="216"/>
  <c r="AD310" i="216"/>
  <c r="AD309" i="216"/>
  <c r="AD308" i="216"/>
  <c r="AD307" i="216"/>
  <c r="AD306" i="216"/>
  <c r="AD305" i="216"/>
  <c r="AD304" i="216"/>
  <c r="AD303" i="216"/>
  <c r="AD302" i="216"/>
  <c r="AD301" i="216"/>
  <c r="AD300" i="216"/>
  <c r="AD299" i="216"/>
  <c r="AD298" i="216"/>
  <c r="AD297" i="216"/>
  <c r="AD296" i="216"/>
  <c r="AD295" i="216"/>
  <c r="AD294" i="216"/>
  <c r="AD293" i="216"/>
  <c r="AD292" i="216"/>
  <c r="AD291" i="216"/>
  <c r="AD290" i="216"/>
  <c r="AD289" i="216"/>
  <c r="AD288" i="216"/>
  <c r="AD287" i="216"/>
  <c r="AD286" i="216"/>
  <c r="AD285" i="216"/>
  <c r="AD284" i="216"/>
  <c r="AD283" i="216"/>
  <c r="AD282" i="216"/>
  <c r="AD281" i="216"/>
  <c r="AD280" i="216"/>
  <c r="AD279" i="216"/>
  <c r="AD278" i="216"/>
  <c r="AD277" i="216"/>
  <c r="AD276" i="216"/>
  <c r="AD275" i="216"/>
  <c r="AD274" i="216"/>
  <c r="AD273" i="216"/>
  <c r="AD272" i="216"/>
  <c r="AD271" i="216"/>
  <c r="AD270" i="216"/>
  <c r="AD269" i="216"/>
  <c r="AD268" i="216"/>
  <c r="AD267" i="216"/>
  <c r="AD266" i="216"/>
  <c r="AD265" i="216"/>
  <c r="AD264" i="216"/>
  <c r="AD263" i="216"/>
  <c r="AD262" i="216"/>
  <c r="AD261" i="216"/>
  <c r="AD260" i="216"/>
  <c r="AD259" i="216"/>
  <c r="AD258" i="216"/>
  <c r="AD257" i="216"/>
  <c r="AD256" i="216"/>
  <c r="AD255" i="216"/>
  <c r="AD254" i="216"/>
  <c r="AD253" i="216"/>
  <c r="AD252" i="216"/>
  <c r="AD251" i="216"/>
  <c r="AD250" i="216"/>
  <c r="AD249" i="216"/>
  <c r="AD248" i="216"/>
  <c r="AD247" i="216"/>
  <c r="AD246" i="216"/>
  <c r="AD245" i="216"/>
  <c r="AD244" i="216"/>
  <c r="AD243" i="216"/>
  <c r="AD242" i="216"/>
  <c r="AD241" i="216"/>
  <c r="AD240" i="216"/>
  <c r="AD239" i="216"/>
  <c r="AD238" i="216"/>
  <c r="AD237" i="216"/>
  <c r="AD236" i="216"/>
  <c r="AD235" i="216"/>
  <c r="AD234" i="216"/>
  <c r="AD233" i="216"/>
  <c r="AD232" i="216"/>
  <c r="AD231" i="216"/>
  <c r="AD230" i="216"/>
  <c r="AD229" i="216"/>
  <c r="AD228" i="216"/>
  <c r="AD227" i="216"/>
  <c r="AD226" i="216"/>
  <c r="AD225" i="216"/>
  <c r="AD224" i="216"/>
  <c r="AD223" i="216"/>
  <c r="AD222" i="216"/>
  <c r="AD221" i="216"/>
  <c r="AD220" i="216"/>
  <c r="AD219" i="216"/>
  <c r="AD218" i="216"/>
  <c r="AD217" i="216"/>
  <c r="AD216" i="216"/>
  <c r="AD215" i="216"/>
  <c r="AD214" i="216"/>
  <c r="AD213" i="216"/>
  <c r="AD212" i="216"/>
  <c r="AD211" i="216"/>
  <c r="AD210" i="216"/>
  <c r="AD209" i="216"/>
  <c r="AD208" i="216"/>
  <c r="AD207" i="216"/>
  <c r="AD206" i="216"/>
  <c r="AD205" i="216"/>
  <c r="AD204" i="216"/>
  <c r="AD203" i="216"/>
  <c r="AD202" i="216"/>
  <c r="AD201" i="216"/>
  <c r="AD200" i="216"/>
  <c r="AD199" i="216"/>
  <c r="AD198" i="216"/>
  <c r="AD197" i="216"/>
  <c r="AD196" i="216"/>
  <c r="AD195" i="216"/>
  <c r="AD194" i="216"/>
  <c r="AD193" i="216"/>
  <c r="AD192" i="216"/>
  <c r="AD191" i="216"/>
  <c r="AD190" i="216"/>
  <c r="AD189" i="216"/>
  <c r="AD188" i="216"/>
  <c r="AD187" i="216"/>
  <c r="AD186" i="216"/>
  <c r="AD185" i="216"/>
  <c r="AD184" i="216"/>
  <c r="AD183" i="216"/>
  <c r="AD182" i="216"/>
  <c r="AD181" i="216"/>
  <c r="AD180" i="216"/>
  <c r="AD179" i="216"/>
  <c r="AD178" i="216"/>
  <c r="AD177" i="216"/>
  <c r="AD176" i="216"/>
  <c r="AD175" i="216"/>
  <c r="AD174" i="216"/>
  <c r="AD173" i="216"/>
  <c r="AD172" i="216"/>
  <c r="AD171" i="216"/>
  <c r="AD170" i="216"/>
  <c r="AD169" i="216"/>
  <c r="AD168" i="216"/>
  <c r="AD167" i="216"/>
  <c r="AD166" i="216"/>
  <c r="AD165" i="216"/>
  <c r="AD164" i="216"/>
  <c r="AD163" i="216"/>
  <c r="AD162" i="216"/>
  <c r="AD161" i="216"/>
  <c r="AD160" i="216"/>
  <c r="AD159" i="216"/>
  <c r="AD158" i="216"/>
  <c r="AD157" i="216"/>
  <c r="AD156" i="216"/>
  <c r="AD155" i="216"/>
  <c r="AD154" i="216"/>
  <c r="AD153" i="216"/>
  <c r="AD152" i="216"/>
  <c r="AD151" i="216"/>
  <c r="AD150" i="216"/>
  <c r="AD149" i="216"/>
  <c r="AD148" i="216"/>
  <c r="AD147" i="216"/>
  <c r="AD146" i="216"/>
  <c r="AD145" i="216"/>
  <c r="AD144" i="216"/>
  <c r="AD143" i="216"/>
  <c r="AD142" i="216"/>
  <c r="AD141" i="216"/>
  <c r="AD140" i="216"/>
  <c r="AD139" i="216"/>
  <c r="AD138" i="216"/>
  <c r="AD137" i="216"/>
  <c r="AD136" i="216"/>
  <c r="AD135" i="216"/>
  <c r="AD134" i="216"/>
  <c r="AD133" i="216"/>
  <c r="AD132" i="216"/>
  <c r="AD131" i="216"/>
  <c r="AD130" i="216"/>
  <c r="AD129" i="216"/>
  <c r="AD128" i="216"/>
  <c r="AD127" i="216"/>
  <c r="AD126" i="216"/>
  <c r="AD125" i="216"/>
  <c r="AD124" i="216"/>
  <c r="AD123" i="216"/>
  <c r="AD122" i="216"/>
  <c r="AD121" i="216"/>
  <c r="AD120" i="216"/>
  <c r="AD119" i="216"/>
  <c r="AD118" i="216"/>
  <c r="AD117" i="216"/>
  <c r="AD116" i="216"/>
  <c r="AD115" i="216"/>
  <c r="AD114" i="216"/>
  <c r="AD113" i="216"/>
  <c r="AD112" i="216"/>
  <c r="AD111" i="216"/>
  <c r="AD110" i="216"/>
  <c r="AD109" i="216"/>
  <c r="AD108" i="216"/>
  <c r="AD107" i="216"/>
  <c r="AD106" i="216"/>
  <c r="AD105" i="216"/>
  <c r="AD104" i="216"/>
  <c r="AD103" i="216"/>
  <c r="AD102" i="216"/>
  <c r="AD101" i="216"/>
  <c r="AD100" i="216"/>
  <c r="AD99" i="216"/>
  <c r="AD98" i="216"/>
  <c r="AD97" i="216"/>
  <c r="AD96" i="216"/>
  <c r="AD95" i="216"/>
  <c r="AD94" i="216"/>
  <c r="AD93" i="216"/>
  <c r="AD92" i="216"/>
  <c r="AD91" i="216"/>
  <c r="AD90" i="216"/>
  <c r="AD89" i="216"/>
  <c r="AD88" i="216"/>
  <c r="AD87" i="216"/>
  <c r="AD86" i="216"/>
  <c r="AD85" i="216"/>
  <c r="AD84" i="216"/>
  <c r="AD83" i="216"/>
  <c r="AD82" i="216"/>
  <c r="AD81" i="216"/>
  <c r="AD80" i="216"/>
  <c r="AD79" i="216"/>
  <c r="AD78" i="216"/>
  <c r="AD77" i="216"/>
  <c r="AD76" i="216"/>
  <c r="AD75" i="216"/>
  <c r="AD74" i="216"/>
  <c r="AD73" i="216"/>
  <c r="AD72" i="216"/>
  <c r="AD71" i="216"/>
  <c r="AD70" i="216"/>
  <c r="AD69" i="216"/>
  <c r="AD68" i="216"/>
  <c r="AD67" i="216"/>
  <c r="AD66" i="216"/>
  <c r="AD65" i="216"/>
  <c r="AD64" i="216"/>
  <c r="AD63" i="216"/>
  <c r="AD62" i="216"/>
  <c r="AD61" i="216"/>
  <c r="AD60" i="216"/>
  <c r="AD59" i="216"/>
  <c r="AD58" i="216"/>
  <c r="AD57" i="216"/>
  <c r="AD56" i="216"/>
  <c r="AD55" i="216"/>
  <c r="AD54" i="216"/>
  <c r="AD53" i="216"/>
  <c r="AD52" i="216"/>
  <c r="AD51" i="216"/>
  <c r="AD50" i="216"/>
  <c r="AD49" i="216"/>
  <c r="AD48" i="216"/>
  <c r="AD47" i="216"/>
  <c r="AD46" i="216"/>
  <c r="AD45" i="216"/>
  <c r="AD44" i="216"/>
  <c r="AD43" i="216"/>
  <c r="AD42" i="216"/>
  <c r="AD41" i="216"/>
  <c r="AD40" i="216"/>
  <c r="AD39" i="216"/>
  <c r="AD38" i="216"/>
  <c r="AD37" i="216"/>
  <c r="AD36" i="216"/>
  <c r="AD35" i="216"/>
  <c r="AD34" i="216"/>
  <c r="AD33" i="216"/>
  <c r="AD32" i="216"/>
  <c r="AD31" i="216"/>
  <c r="AD30" i="216"/>
  <c r="AD29" i="216"/>
  <c r="AD28" i="216"/>
  <c r="AD27" i="216"/>
  <c r="AD26" i="216"/>
  <c r="AD25" i="216"/>
  <c r="AD24" i="216"/>
  <c r="E26" i="216"/>
  <c r="AD23" i="216"/>
  <c r="E23" i="216"/>
  <c r="E21" i="216"/>
  <c r="E16" i="216"/>
  <c r="E15" i="216"/>
  <c r="E14" i="216"/>
  <c r="E13" i="216"/>
  <c r="E12" i="216"/>
  <c r="L109" i="216" s="1"/>
  <c r="E11" i="216"/>
  <c r="E9" i="216"/>
  <c r="E8" i="216"/>
  <c r="E7" i="216"/>
  <c r="E6" i="216"/>
  <c r="E5" i="216"/>
  <c r="E4" i="216"/>
  <c r="E10" i="216" l="1"/>
  <c r="H44" i="216"/>
  <c r="H42" i="216"/>
  <c r="H10" i="216"/>
  <c r="L37" i="216"/>
  <c r="L48" i="216"/>
  <c r="H5" i="216"/>
  <c r="H11" i="216" s="1"/>
  <c r="L41" i="216"/>
  <c r="L46" i="216"/>
  <c r="R46" i="216" s="1"/>
  <c r="L44" i="216"/>
  <c r="H41" i="216"/>
  <c r="H7" i="216"/>
  <c r="AG493" i="216"/>
  <c r="AL493" i="216" s="1"/>
  <c r="AG491" i="216"/>
  <c r="AG489" i="216"/>
  <c r="AG487" i="216"/>
  <c r="AG485" i="216"/>
  <c r="AL485" i="216" s="1"/>
  <c r="AG483" i="216"/>
  <c r="AG492" i="216"/>
  <c r="AG490" i="216"/>
  <c r="AG488" i="216"/>
  <c r="AL488" i="216" s="1"/>
  <c r="AG486" i="216"/>
  <c r="AG484" i="216"/>
  <c r="AG482" i="216"/>
  <c r="AG481" i="216"/>
  <c r="AN481" i="216" s="1"/>
  <c r="AG479" i="216"/>
  <c r="AG480" i="216"/>
  <c r="AG478" i="216"/>
  <c r="AG477" i="216"/>
  <c r="AN477" i="216" s="1"/>
  <c r="AG476" i="216"/>
  <c r="AG475" i="216"/>
  <c r="AG474" i="216"/>
  <c r="AG473" i="216"/>
  <c r="AN473" i="216" s="1"/>
  <c r="AG470" i="216"/>
  <c r="AG468" i="216"/>
  <c r="AG466" i="216"/>
  <c r="AG472" i="216"/>
  <c r="AG471" i="216"/>
  <c r="AG469" i="216"/>
  <c r="AG467" i="216"/>
  <c r="AG465" i="216"/>
  <c r="AN465" i="216" s="1"/>
  <c r="AG463" i="216"/>
  <c r="AG461" i="216"/>
  <c r="AG459" i="216"/>
  <c r="AG457" i="216"/>
  <c r="AL457" i="216" s="1"/>
  <c r="AG455" i="216"/>
  <c r="AG453" i="216"/>
  <c r="AG451" i="216"/>
  <c r="AG449" i="216"/>
  <c r="AN449" i="216" s="1"/>
  <c r="AG447" i="216"/>
  <c r="AG460" i="216"/>
  <c r="AG452" i="216"/>
  <c r="AG458" i="216"/>
  <c r="AL458" i="216" s="1"/>
  <c r="AG450" i="216"/>
  <c r="AG444" i="216"/>
  <c r="AG442" i="216"/>
  <c r="AG440" i="216"/>
  <c r="AN440" i="216" s="1"/>
  <c r="AG464" i="216"/>
  <c r="AG456" i="216"/>
  <c r="AG448" i="216"/>
  <c r="AG445" i="216"/>
  <c r="AN445" i="216" s="1"/>
  <c r="AG438" i="216"/>
  <c r="AG446" i="216"/>
  <c r="AG443" i="216"/>
  <c r="AG437" i="216"/>
  <c r="AL437" i="216" s="1"/>
  <c r="AG436" i="216"/>
  <c r="AG434" i="216"/>
  <c r="AG432" i="216"/>
  <c r="AG430" i="216"/>
  <c r="AL430" i="216" s="1"/>
  <c r="AG428" i="216"/>
  <c r="AG426" i="216"/>
  <c r="AG424" i="216"/>
  <c r="AG422" i="216"/>
  <c r="AL422" i="216" s="1"/>
  <c r="AG420" i="216"/>
  <c r="AG454" i="216"/>
  <c r="AG441" i="216"/>
  <c r="AG435" i="216"/>
  <c r="AL435" i="216" s="1"/>
  <c r="AG427" i="216"/>
  <c r="AG462" i="216"/>
  <c r="AG439" i="216"/>
  <c r="AG433" i="216"/>
  <c r="AL433" i="216" s="1"/>
  <c r="AG425" i="216"/>
  <c r="AG417" i="216"/>
  <c r="AG416" i="216"/>
  <c r="AG413" i="216"/>
  <c r="AL413" i="216" s="1"/>
  <c r="AG412" i="216"/>
  <c r="AG409" i="216"/>
  <c r="AG408" i="216"/>
  <c r="AG405" i="216"/>
  <c r="AL405" i="216" s="1"/>
  <c r="AG404" i="216"/>
  <c r="AG402" i="216"/>
  <c r="AG400" i="216"/>
  <c r="AG398" i="216"/>
  <c r="AL398" i="216" s="1"/>
  <c r="AG396" i="216"/>
  <c r="AG394" i="216"/>
  <c r="AG392" i="216"/>
  <c r="AG390" i="216"/>
  <c r="AL390" i="216" s="1"/>
  <c r="AG388" i="216"/>
  <c r="AG386" i="216"/>
  <c r="AG384" i="216"/>
  <c r="AG382" i="216"/>
  <c r="AL382" i="216" s="1"/>
  <c r="AG380" i="216"/>
  <c r="AG378" i="216"/>
  <c r="AG376" i="216"/>
  <c r="AG431" i="216"/>
  <c r="AN431" i="216" s="1"/>
  <c r="AG423" i="216"/>
  <c r="AG418" i="216"/>
  <c r="AG410" i="216"/>
  <c r="AG397" i="216"/>
  <c r="AL397" i="216" s="1"/>
  <c r="AG389" i="216"/>
  <c r="AG381" i="216"/>
  <c r="AG375" i="216"/>
  <c r="AG373" i="216"/>
  <c r="AL373" i="216" s="1"/>
  <c r="J373" i="216" s="1"/>
  <c r="P373" i="216" s="1"/>
  <c r="AG371" i="216"/>
  <c r="AG369" i="216"/>
  <c r="AG367" i="216"/>
  <c r="AG365" i="216"/>
  <c r="AL365" i="216" s="1"/>
  <c r="J365" i="216" s="1"/>
  <c r="P365" i="216" s="1"/>
  <c r="AG363" i="216"/>
  <c r="AG361" i="216"/>
  <c r="AG359" i="216"/>
  <c r="AG357" i="216"/>
  <c r="AL357" i="216" s="1"/>
  <c r="J357" i="216" s="1"/>
  <c r="P357" i="216" s="1"/>
  <c r="AG355" i="216"/>
  <c r="AG419" i="216"/>
  <c r="AG411" i="216"/>
  <c r="AG403" i="216"/>
  <c r="AG395" i="216"/>
  <c r="AG387" i="216"/>
  <c r="AG379" i="216"/>
  <c r="AG421" i="216"/>
  <c r="AN421" i="216" s="1"/>
  <c r="AG414" i="216"/>
  <c r="AG406" i="216"/>
  <c r="AG401" i="216"/>
  <c r="AG393" i="216"/>
  <c r="AL393" i="216" s="1"/>
  <c r="AG385" i="216"/>
  <c r="AG377" i="216"/>
  <c r="AG374" i="216"/>
  <c r="AG372" i="216"/>
  <c r="AN372" i="216" s="1"/>
  <c r="AG370" i="216"/>
  <c r="AG368" i="216"/>
  <c r="AG366" i="216"/>
  <c r="AG364" i="216"/>
  <c r="AN364" i="216" s="1"/>
  <c r="AG362" i="216"/>
  <c r="AG360" i="216"/>
  <c r="AG358" i="216"/>
  <c r="AG356" i="216"/>
  <c r="AN356" i="216" s="1"/>
  <c r="AG354" i="216"/>
  <c r="AG352" i="216"/>
  <c r="AG350" i="216"/>
  <c r="AG348" i="216"/>
  <c r="AN348" i="216" s="1"/>
  <c r="AG346" i="216"/>
  <c r="AG344" i="216"/>
  <c r="AG342" i="216"/>
  <c r="AG383" i="216"/>
  <c r="AN383" i="216" s="1"/>
  <c r="AG353" i="216"/>
  <c r="AG345" i="216"/>
  <c r="AG341" i="216"/>
  <c r="AG339" i="216"/>
  <c r="AN339" i="216" s="1"/>
  <c r="AG337" i="216"/>
  <c r="AG335" i="216"/>
  <c r="AG333" i="216"/>
  <c r="AG331" i="216"/>
  <c r="AN331" i="216" s="1"/>
  <c r="AG329" i="216"/>
  <c r="AG327" i="216"/>
  <c r="AG325" i="216"/>
  <c r="AG323" i="216"/>
  <c r="AN323" i="216" s="1"/>
  <c r="AG321" i="216"/>
  <c r="AG319" i="216"/>
  <c r="AG317" i="216"/>
  <c r="AG315" i="216"/>
  <c r="AN315" i="216" s="1"/>
  <c r="AG429" i="216"/>
  <c r="AN429" i="216" s="1"/>
  <c r="AG391" i="216"/>
  <c r="AG351" i="216"/>
  <c r="AG343" i="216"/>
  <c r="AN343" i="216" s="1"/>
  <c r="AG415" i="216"/>
  <c r="AG407" i="216"/>
  <c r="AG399" i="216"/>
  <c r="AG349" i="216"/>
  <c r="AL349" i="216" s="1"/>
  <c r="AG340" i="216"/>
  <c r="AG338" i="216"/>
  <c r="AG336" i="216"/>
  <c r="AG334" i="216"/>
  <c r="AL334" i="216" s="1"/>
  <c r="AG332" i="216"/>
  <c r="AG330" i="216"/>
  <c r="AG328" i="216"/>
  <c r="AG326" i="216"/>
  <c r="AL326" i="216" s="1"/>
  <c r="AG324" i="216"/>
  <c r="AG322" i="216"/>
  <c r="AG320" i="216"/>
  <c r="AG318" i="216"/>
  <c r="AL318" i="216" s="1"/>
  <c r="AG316" i="216"/>
  <c r="AG314" i="216"/>
  <c r="AG313" i="216"/>
  <c r="AG311" i="216"/>
  <c r="AL311" i="216" s="1"/>
  <c r="AG309" i="216"/>
  <c r="AG307" i="216"/>
  <c r="AG305" i="216"/>
  <c r="AG303" i="216"/>
  <c r="AL303" i="216" s="1"/>
  <c r="AG301" i="216"/>
  <c r="AG299" i="216"/>
  <c r="AG297" i="216"/>
  <c r="AG295" i="216"/>
  <c r="AL295" i="216" s="1"/>
  <c r="AG293" i="216"/>
  <c r="AG291" i="216"/>
  <c r="AG289" i="216"/>
  <c r="AG287" i="216"/>
  <c r="AL287" i="216" s="1"/>
  <c r="AG285" i="216"/>
  <c r="AG283" i="216"/>
  <c r="AG281" i="216"/>
  <c r="AG279" i="216"/>
  <c r="AL279" i="216" s="1"/>
  <c r="AG277" i="216"/>
  <c r="AG275" i="216"/>
  <c r="AG273" i="216"/>
  <c r="AG271" i="216"/>
  <c r="AL271" i="216" s="1"/>
  <c r="AG269" i="216"/>
  <c r="AG267" i="216"/>
  <c r="AG265" i="216"/>
  <c r="AG263" i="216"/>
  <c r="AL263" i="216" s="1"/>
  <c r="AG261" i="216"/>
  <c r="AG259" i="216"/>
  <c r="AG257" i="216"/>
  <c r="AG255" i="216"/>
  <c r="AL255" i="216" s="1"/>
  <c r="AG253" i="216"/>
  <c r="AG251" i="216"/>
  <c r="AG249" i="216"/>
  <c r="AG247" i="216"/>
  <c r="AL247" i="216" s="1"/>
  <c r="AG245" i="216"/>
  <c r="AG347" i="216"/>
  <c r="AG312" i="216"/>
  <c r="AG304" i="216"/>
  <c r="AG310" i="216"/>
  <c r="AG302" i="216"/>
  <c r="AG294" i="216"/>
  <c r="AG286" i="216"/>
  <c r="AN286" i="216" s="1"/>
  <c r="AG308" i="216"/>
  <c r="AG300" i="216"/>
  <c r="AG306" i="216"/>
  <c r="AG298" i="216"/>
  <c r="AN298" i="216" s="1"/>
  <c r="AG290" i="216"/>
  <c r="AG284" i="216"/>
  <c r="AG278" i="216"/>
  <c r="AG270" i="216"/>
  <c r="AN270" i="216" s="1"/>
  <c r="AG262" i="216"/>
  <c r="AG254" i="216"/>
  <c r="AG288" i="216"/>
  <c r="AG276" i="216"/>
  <c r="AG268" i="216"/>
  <c r="AG260" i="216"/>
  <c r="AG252" i="216"/>
  <c r="AG244" i="216"/>
  <c r="AN244" i="216" s="1"/>
  <c r="AG243" i="216"/>
  <c r="AG240" i="216"/>
  <c r="AG239" i="216"/>
  <c r="AG236" i="216"/>
  <c r="AN236" i="216" s="1"/>
  <c r="AG235" i="216"/>
  <c r="AG232" i="216"/>
  <c r="AG231" i="216"/>
  <c r="AG230" i="216"/>
  <c r="AL230" i="216" s="1"/>
  <c r="AG292" i="216"/>
  <c r="AG274" i="216"/>
  <c r="AG266" i="216"/>
  <c r="AG258" i="216"/>
  <c r="AN258" i="216" s="1"/>
  <c r="AG296" i="216"/>
  <c r="AG282" i="216"/>
  <c r="AG280" i="216"/>
  <c r="AG272" i="216"/>
  <c r="AG264" i="216"/>
  <c r="AG256" i="216"/>
  <c r="AG248" i="216"/>
  <c r="AG242" i="216"/>
  <c r="AL242" i="216" s="1"/>
  <c r="AG241" i="216"/>
  <c r="AG238" i="216"/>
  <c r="AG237" i="216"/>
  <c r="AG234" i="216"/>
  <c r="AL234" i="216" s="1"/>
  <c r="AG233" i="216"/>
  <c r="AG250" i="216"/>
  <c r="AG228" i="216"/>
  <c r="AG226" i="216"/>
  <c r="AL226" i="216" s="1"/>
  <c r="AG224" i="216"/>
  <c r="AG222" i="216"/>
  <c r="AG220" i="216"/>
  <c r="AG218" i="216"/>
  <c r="AL218" i="216" s="1"/>
  <c r="AG216" i="216"/>
  <c r="AG214" i="216"/>
  <c r="AG212" i="216"/>
  <c r="AG246" i="216"/>
  <c r="AN246" i="216" s="1"/>
  <c r="AG229" i="216"/>
  <c r="AG227" i="216"/>
  <c r="AG225" i="216"/>
  <c r="AG223" i="216"/>
  <c r="AN223" i="216" s="1"/>
  <c r="AG221" i="216"/>
  <c r="AG219" i="216"/>
  <c r="AG217" i="216"/>
  <c r="AG215" i="216"/>
  <c r="AL215" i="216" s="1"/>
  <c r="AG213" i="216"/>
  <c r="AG211" i="216"/>
  <c r="AG209" i="216"/>
  <c r="AG207" i="216"/>
  <c r="AG205" i="216"/>
  <c r="AG203" i="216"/>
  <c r="AG201" i="216"/>
  <c r="AG199" i="216"/>
  <c r="AN199" i="216" s="1"/>
  <c r="AG197" i="216"/>
  <c r="AG195" i="216"/>
  <c r="AG193" i="216"/>
  <c r="AG204" i="216"/>
  <c r="AN204" i="216" s="1"/>
  <c r="AG196" i="216"/>
  <c r="AG190" i="216"/>
  <c r="AG188" i="216"/>
  <c r="AG186" i="216"/>
  <c r="AG184" i="216"/>
  <c r="AG182" i="216"/>
  <c r="AG180" i="216"/>
  <c r="AG178" i="216"/>
  <c r="AN178" i="216" s="1"/>
  <c r="AG176" i="216"/>
  <c r="AG174" i="216"/>
  <c r="AG172" i="216"/>
  <c r="AG170" i="216"/>
  <c r="AG168" i="216"/>
  <c r="AG166" i="216"/>
  <c r="AG164" i="216"/>
  <c r="AG162" i="216"/>
  <c r="AN162" i="216" s="1"/>
  <c r="AG160" i="216"/>
  <c r="AG158" i="216"/>
  <c r="AG156" i="216"/>
  <c r="AG154" i="216"/>
  <c r="AG152" i="216"/>
  <c r="AG150" i="216"/>
  <c r="AG148" i="216"/>
  <c r="AG146" i="216"/>
  <c r="AL146" i="216" s="1"/>
  <c r="J146" i="216" s="1"/>
  <c r="P146" i="216" s="1"/>
  <c r="AG144" i="216"/>
  <c r="AG142" i="216"/>
  <c r="AG140" i="216"/>
  <c r="AG138" i="216"/>
  <c r="AG136" i="216"/>
  <c r="AG134" i="216"/>
  <c r="AG132" i="216"/>
  <c r="AG130" i="216"/>
  <c r="AN130" i="216" s="1"/>
  <c r="AG128" i="216"/>
  <c r="AG126" i="216"/>
  <c r="AG124" i="216"/>
  <c r="AG122" i="216"/>
  <c r="AG120" i="216"/>
  <c r="AG118" i="216"/>
  <c r="AG116" i="216"/>
  <c r="AG114" i="216"/>
  <c r="AL114" i="216" s="1"/>
  <c r="J114" i="216" s="1"/>
  <c r="P114" i="216" s="1"/>
  <c r="AG112" i="216"/>
  <c r="AG206" i="216"/>
  <c r="AG198" i="216"/>
  <c r="AG208" i="216"/>
  <c r="AG200" i="216"/>
  <c r="AG192" i="216"/>
  <c r="AG191" i="216"/>
  <c r="AN191" i="216" s="1"/>
  <c r="AG189" i="216"/>
  <c r="AN189" i="216" s="1"/>
  <c r="AG187" i="216"/>
  <c r="AG185" i="216"/>
  <c r="AG183" i="216"/>
  <c r="AG181" i="216"/>
  <c r="AL181" i="216" s="1"/>
  <c r="AG179" i="216"/>
  <c r="AG177" i="216"/>
  <c r="AG175" i="216"/>
  <c r="AN175" i="216" s="1"/>
  <c r="AG173" i="216"/>
  <c r="AL173" i="216" s="1"/>
  <c r="AG171" i="216"/>
  <c r="AG169" i="216"/>
  <c r="AG167" i="216"/>
  <c r="AG165" i="216"/>
  <c r="AL165" i="216" s="1"/>
  <c r="AG163" i="216"/>
  <c r="AG161" i="216"/>
  <c r="AG159" i="216"/>
  <c r="AN159" i="216" s="1"/>
  <c r="AG157" i="216"/>
  <c r="AL157" i="216" s="1"/>
  <c r="AG155" i="216"/>
  <c r="AG153" i="216"/>
  <c r="AG151" i="216"/>
  <c r="AG149" i="216"/>
  <c r="AL149" i="216" s="1"/>
  <c r="AG147" i="216"/>
  <c r="AG145" i="216"/>
  <c r="AG143" i="216"/>
  <c r="AN143" i="216" s="1"/>
  <c r="AG141" i="216"/>
  <c r="AN141" i="216" s="1"/>
  <c r="AG139" i="216"/>
  <c r="AG137" i="216"/>
  <c r="AG135" i="216"/>
  <c r="AG133" i="216"/>
  <c r="AN133" i="216" s="1"/>
  <c r="AG131" i="216"/>
  <c r="AG129" i="216"/>
  <c r="AG127" i="216"/>
  <c r="AN127" i="216" s="1"/>
  <c r="AG125" i="216"/>
  <c r="AL125" i="216" s="1"/>
  <c r="AG123" i="216"/>
  <c r="AG121" i="216"/>
  <c r="AG119" i="216"/>
  <c r="AG117" i="216"/>
  <c r="AL117" i="216" s="1"/>
  <c r="AG115" i="216"/>
  <c r="AG113" i="216"/>
  <c r="AG111" i="216"/>
  <c r="AN111" i="216" s="1"/>
  <c r="AG210" i="216"/>
  <c r="AN210" i="216" s="1"/>
  <c r="AG202" i="216"/>
  <c r="AG194" i="216"/>
  <c r="AG108" i="216"/>
  <c r="AG106" i="216"/>
  <c r="AL106" i="216" s="1"/>
  <c r="AG104" i="216"/>
  <c r="AL104" i="216" s="1"/>
  <c r="AG102" i="216"/>
  <c r="AG100" i="216"/>
  <c r="AL100" i="216" s="1"/>
  <c r="AG98" i="216"/>
  <c r="AN98" i="216" s="1"/>
  <c r="AG96" i="216"/>
  <c r="AL96" i="216" s="1"/>
  <c r="AG94" i="216"/>
  <c r="AG92" i="216"/>
  <c r="AG90" i="216"/>
  <c r="AL90" i="216" s="1"/>
  <c r="AG88" i="216"/>
  <c r="AL88" i="216" s="1"/>
  <c r="AG86" i="216"/>
  <c r="AG84" i="216"/>
  <c r="AL84" i="216" s="1"/>
  <c r="AG82" i="216"/>
  <c r="AL82" i="216" s="1"/>
  <c r="AG80" i="216"/>
  <c r="AL80" i="216" s="1"/>
  <c r="AG78" i="216"/>
  <c r="AG76" i="216"/>
  <c r="AG74" i="216"/>
  <c r="AL74" i="216" s="1"/>
  <c r="AG72" i="216"/>
  <c r="AL72" i="216" s="1"/>
  <c r="AG70" i="216"/>
  <c r="AG68" i="216"/>
  <c r="AL68" i="216" s="1"/>
  <c r="AG66" i="216"/>
  <c r="AL66" i="216" s="1"/>
  <c r="AG64" i="216"/>
  <c r="AL64" i="216" s="1"/>
  <c r="AG62" i="216"/>
  <c r="AG60" i="216"/>
  <c r="AG58" i="216"/>
  <c r="AL58" i="216" s="1"/>
  <c r="AG56" i="216"/>
  <c r="AL56" i="216" s="1"/>
  <c r="AG54" i="216"/>
  <c r="AG52" i="216"/>
  <c r="AL52" i="216" s="1"/>
  <c r="AG50" i="216"/>
  <c r="AL50" i="216" s="1"/>
  <c r="AG48" i="216"/>
  <c r="AG46" i="216"/>
  <c r="AG44" i="216"/>
  <c r="AL44" i="216" s="1"/>
  <c r="AG41" i="216"/>
  <c r="AN41" i="216" s="1"/>
  <c r="AG37" i="216"/>
  <c r="H31" i="216"/>
  <c r="H8" i="216"/>
  <c r="AK479" i="216" s="1"/>
  <c r="AG110" i="216"/>
  <c r="AL110" i="216" s="1"/>
  <c r="AG42" i="216"/>
  <c r="AG38" i="216"/>
  <c r="H6" i="216"/>
  <c r="H4" i="216"/>
  <c r="AG40" i="216"/>
  <c r="AG109" i="216"/>
  <c r="AN109" i="216" s="1"/>
  <c r="AG107" i="216"/>
  <c r="AN107" i="216" s="1"/>
  <c r="AG105" i="216"/>
  <c r="AN105" i="216" s="1"/>
  <c r="AG103" i="216"/>
  <c r="AN103" i="216" s="1"/>
  <c r="AG101" i="216"/>
  <c r="AN101" i="216" s="1"/>
  <c r="AG99" i="216"/>
  <c r="AN99" i="216" s="1"/>
  <c r="AG97" i="216"/>
  <c r="AN97" i="216" s="1"/>
  <c r="AG95" i="216"/>
  <c r="AN95" i="216" s="1"/>
  <c r="AG93" i="216"/>
  <c r="AN93" i="216" s="1"/>
  <c r="AG91" i="216"/>
  <c r="AN91" i="216" s="1"/>
  <c r="AG89" i="216"/>
  <c r="AN89" i="216" s="1"/>
  <c r="AG87" i="216"/>
  <c r="AN87" i="216" s="1"/>
  <c r="AG85" i="216"/>
  <c r="AN85" i="216" s="1"/>
  <c r="AG83" i="216"/>
  <c r="AN83" i="216" s="1"/>
  <c r="AG81" i="216"/>
  <c r="AN81" i="216" s="1"/>
  <c r="AG79" i="216"/>
  <c r="AN79" i="216" s="1"/>
  <c r="AG77" i="216"/>
  <c r="AN77" i="216" s="1"/>
  <c r="AG75" i="216"/>
  <c r="AN75" i="216" s="1"/>
  <c r="AG73" i="216"/>
  <c r="AN73" i="216" s="1"/>
  <c r="AG71" i="216"/>
  <c r="AN71" i="216" s="1"/>
  <c r="AG69" i="216"/>
  <c r="AN69" i="216" s="1"/>
  <c r="AG67" i="216"/>
  <c r="AN67" i="216" s="1"/>
  <c r="AG65" i="216"/>
  <c r="AN65" i="216" s="1"/>
  <c r="AG63" i="216"/>
  <c r="AN63" i="216" s="1"/>
  <c r="AG61" i="216"/>
  <c r="AN61" i="216" s="1"/>
  <c r="AG59" i="216"/>
  <c r="AN59" i="216" s="1"/>
  <c r="AG57" i="216"/>
  <c r="AN57" i="216" s="1"/>
  <c r="AG55" i="216"/>
  <c r="AN55" i="216" s="1"/>
  <c r="AG53" i="216"/>
  <c r="AN53" i="216" s="1"/>
  <c r="AG51" i="216"/>
  <c r="AN51" i="216" s="1"/>
  <c r="AG49" i="216"/>
  <c r="AN49" i="216" s="1"/>
  <c r="AG47" i="216"/>
  <c r="AN47" i="216" s="1"/>
  <c r="AG45" i="216"/>
  <c r="AN45" i="216" s="1"/>
  <c r="AG43" i="216"/>
  <c r="AN43" i="216" s="1"/>
  <c r="AG39" i="216"/>
  <c r="AN39" i="216" s="1"/>
  <c r="AG35" i="216"/>
  <c r="AN35" i="216" s="1"/>
  <c r="AG34" i="216"/>
  <c r="AN34" i="216" s="1"/>
  <c r="AG33" i="216"/>
  <c r="AN33" i="216" s="1"/>
  <c r="AG32" i="216"/>
  <c r="AN32" i="216" s="1"/>
  <c r="AG31" i="216"/>
  <c r="AN31" i="216" s="1"/>
  <c r="AG30" i="216"/>
  <c r="AN30" i="216" s="1"/>
  <c r="AG29" i="216"/>
  <c r="AN29" i="216" s="1"/>
  <c r="AG28" i="216"/>
  <c r="AN28" i="216" s="1"/>
  <c r="AG27" i="216"/>
  <c r="AN27" i="216" s="1"/>
  <c r="AG26" i="216"/>
  <c r="AN26" i="216" s="1"/>
  <c r="AG25" i="216"/>
  <c r="AN25" i="216" s="1"/>
  <c r="AG24" i="216"/>
  <c r="AN24" i="216" s="1"/>
  <c r="AG23" i="216"/>
  <c r="AN23" i="216" s="1"/>
  <c r="AG36" i="216"/>
  <c r="E28" i="216"/>
  <c r="L50" i="216"/>
  <c r="R50" i="216" s="1"/>
  <c r="L52" i="216"/>
  <c r="L54" i="216"/>
  <c r="AL54" i="216"/>
  <c r="L56" i="216"/>
  <c r="L58" i="216"/>
  <c r="L60" i="216"/>
  <c r="AL60" i="216"/>
  <c r="L62" i="216"/>
  <c r="AL62" i="216"/>
  <c r="L64" i="216"/>
  <c r="L66" i="216"/>
  <c r="R66" i="216" s="1"/>
  <c r="L68" i="216"/>
  <c r="L70" i="216"/>
  <c r="AL70" i="216"/>
  <c r="L72" i="216"/>
  <c r="R72" i="216" s="1"/>
  <c r="L74" i="216"/>
  <c r="L76" i="216"/>
  <c r="AL76" i="216"/>
  <c r="L78" i="216"/>
  <c r="AL78" i="216"/>
  <c r="L80" i="216"/>
  <c r="L82" i="216"/>
  <c r="R82" i="216" s="1"/>
  <c r="L84" i="216"/>
  <c r="L86" i="216"/>
  <c r="AL86" i="216"/>
  <c r="L88" i="216"/>
  <c r="R88" i="216" s="1"/>
  <c r="L90" i="216"/>
  <c r="L92" i="216"/>
  <c r="AL92" i="216"/>
  <c r="L94" i="216"/>
  <c r="AL94" i="216"/>
  <c r="L96" i="216"/>
  <c r="L98" i="216"/>
  <c r="R98" i="216" s="1"/>
  <c r="L100" i="216"/>
  <c r="L102" i="216"/>
  <c r="AL102" i="216"/>
  <c r="L104" i="216"/>
  <c r="L106" i="216"/>
  <c r="L108" i="216"/>
  <c r="AL108" i="216"/>
  <c r="L110" i="216"/>
  <c r="AK491" i="216"/>
  <c r="AK487" i="216"/>
  <c r="AK483" i="216"/>
  <c r="AL492" i="216"/>
  <c r="AN491" i="216"/>
  <c r="AL490" i="216"/>
  <c r="AN489" i="216"/>
  <c r="AN487" i="216"/>
  <c r="AL486" i="216"/>
  <c r="AL484" i="216"/>
  <c r="AK490" i="216"/>
  <c r="AK486" i="216"/>
  <c r="AK482" i="216"/>
  <c r="AL491" i="216"/>
  <c r="AL489" i="216"/>
  <c r="AL487" i="216"/>
  <c r="AN483" i="216"/>
  <c r="AL482" i="216"/>
  <c r="AN480" i="216"/>
  <c r="AL479" i="216"/>
  <c r="AN478" i="216"/>
  <c r="AN476" i="216"/>
  <c r="AL475" i="216"/>
  <c r="AN474" i="216"/>
  <c r="AL483" i="216"/>
  <c r="AK481" i="216"/>
  <c r="AL480" i="216"/>
  <c r="J480" i="216" s="1"/>
  <c r="P480" i="216" s="1"/>
  <c r="AN479" i="216"/>
  <c r="AL478" i="216"/>
  <c r="AL476" i="216"/>
  <c r="AN475" i="216"/>
  <c r="AL474" i="216"/>
  <c r="AL472" i="216"/>
  <c r="AN471" i="216"/>
  <c r="AL470" i="216"/>
  <c r="AN490" i="216"/>
  <c r="AN486" i="216"/>
  <c r="AK468" i="216"/>
  <c r="AK473" i="216"/>
  <c r="AN472" i="216"/>
  <c r="AK470" i="216"/>
  <c r="AL469" i="216"/>
  <c r="AN468" i="216"/>
  <c r="AL467" i="216"/>
  <c r="AN466" i="216"/>
  <c r="AN492" i="216"/>
  <c r="AN484" i="216"/>
  <c r="AN482" i="216"/>
  <c r="AK477" i="216"/>
  <c r="AK476" i="216"/>
  <c r="AK475" i="216"/>
  <c r="AL471" i="216"/>
  <c r="AK469" i="216"/>
  <c r="AK467" i="216"/>
  <c r="AK465" i="216"/>
  <c r="AK480" i="216"/>
  <c r="AK461" i="216"/>
  <c r="AK457" i="216"/>
  <c r="AK453" i="216"/>
  <c r="AK449" i="216"/>
  <c r="AN470" i="216"/>
  <c r="AL468" i="216"/>
  <c r="AL466" i="216"/>
  <c r="AK462" i="216"/>
  <c r="AN461" i="216"/>
  <c r="AL460" i="216"/>
  <c r="AN458" i="216"/>
  <c r="AN453" i="216"/>
  <c r="AL452" i="216"/>
  <c r="AN450" i="216"/>
  <c r="AK446" i="216"/>
  <c r="AL444" i="216"/>
  <c r="AN443" i="216"/>
  <c r="AL442" i="216"/>
  <c r="AN441" i="216"/>
  <c r="AL440" i="216"/>
  <c r="AN439" i="216"/>
  <c r="AL438" i="216"/>
  <c r="AK472" i="216"/>
  <c r="AN469" i="216"/>
  <c r="AN467" i="216"/>
  <c r="AN464" i="216"/>
  <c r="AL463" i="216"/>
  <c r="AK460" i="216"/>
  <c r="AN459" i="216"/>
  <c r="AN456" i="216"/>
  <c r="AL455" i="216"/>
  <c r="AN451" i="216"/>
  <c r="AL450" i="216"/>
  <c r="AN448" i="216"/>
  <c r="AL447" i="216"/>
  <c r="AK444" i="216"/>
  <c r="AK440" i="216"/>
  <c r="AL465" i="216"/>
  <c r="AL464" i="216"/>
  <c r="AN462" i="216"/>
  <c r="AL461" i="216"/>
  <c r="AK458" i="216"/>
  <c r="AL456" i="216"/>
  <c r="AN454" i="216"/>
  <c r="AL453" i="216"/>
  <c r="AK450" i="216"/>
  <c r="AL448" i="216"/>
  <c r="AN446" i="216"/>
  <c r="AN444" i="216"/>
  <c r="AL443" i="216"/>
  <c r="AN442" i="216"/>
  <c r="AL441" i="216"/>
  <c r="AL439" i="216"/>
  <c r="AN438" i="216"/>
  <c r="AN436" i="216"/>
  <c r="AN463" i="216"/>
  <c r="AK448" i="216"/>
  <c r="AL446" i="216"/>
  <c r="AK443" i="216"/>
  <c r="AN437" i="216"/>
  <c r="AK435" i="216"/>
  <c r="AL434" i="216"/>
  <c r="AL432" i="216"/>
  <c r="AL428" i="216"/>
  <c r="AN427" i="216"/>
  <c r="AL426" i="216"/>
  <c r="AN425" i="216"/>
  <c r="AL424" i="216"/>
  <c r="AN423" i="216"/>
  <c r="AL420" i="216"/>
  <c r="AK456" i="216"/>
  <c r="AL454" i="216"/>
  <c r="AL451" i="216"/>
  <c r="AK441" i="216"/>
  <c r="AL436" i="216"/>
  <c r="AK434" i="216"/>
  <c r="AK430" i="216"/>
  <c r="AK426" i="216"/>
  <c r="AK424" i="216"/>
  <c r="AK422" i="216"/>
  <c r="AK420" i="216"/>
  <c r="AK464" i="216"/>
  <c r="AL462" i="216"/>
  <c r="AL459" i="216"/>
  <c r="AN452" i="216"/>
  <c r="AN447" i="216"/>
  <c r="AK439" i="216"/>
  <c r="AK438" i="216"/>
  <c r="AK437" i="216"/>
  <c r="AK436" i="216"/>
  <c r="AN435" i="216"/>
  <c r="AN434" i="216"/>
  <c r="AN432" i="216"/>
  <c r="AL431" i="216"/>
  <c r="AL429" i="216"/>
  <c r="AN428" i="216"/>
  <c r="AL427" i="216"/>
  <c r="AN426" i="216"/>
  <c r="AL425" i="216"/>
  <c r="AN424" i="216"/>
  <c r="AL423" i="216"/>
  <c r="AN420" i="216"/>
  <c r="AL419" i="216"/>
  <c r="AN418" i="216"/>
  <c r="AL417" i="216"/>
  <c r="AN416" i="216"/>
  <c r="AL415" i="216"/>
  <c r="AN414" i="216"/>
  <c r="AN412" i="216"/>
  <c r="AL411" i="216"/>
  <c r="AN410" i="216"/>
  <c r="AL409" i="216"/>
  <c r="AN408" i="216"/>
  <c r="AL407" i="216"/>
  <c r="AN406" i="216"/>
  <c r="AN404" i="216"/>
  <c r="AL403" i="216"/>
  <c r="AK471" i="216"/>
  <c r="AK445" i="216"/>
  <c r="AK433" i="216"/>
  <c r="AK425" i="216"/>
  <c r="AK419" i="216"/>
  <c r="AK418" i="216"/>
  <c r="AN417" i="216"/>
  <c r="AK415" i="216"/>
  <c r="AK414" i="216"/>
  <c r="AK411" i="216"/>
  <c r="AK410" i="216"/>
  <c r="AN409" i="216"/>
  <c r="AK407" i="216"/>
  <c r="AK406" i="216"/>
  <c r="AN405" i="216"/>
  <c r="AK403" i="216"/>
  <c r="AL402" i="216"/>
  <c r="AN401" i="216"/>
  <c r="AL400" i="216"/>
  <c r="AN399" i="216"/>
  <c r="AL396" i="216"/>
  <c r="AN395" i="216"/>
  <c r="AL394" i="216"/>
  <c r="AL392" i="216"/>
  <c r="AN391" i="216"/>
  <c r="AN389" i="216"/>
  <c r="AL388" i="216"/>
  <c r="AN387" i="216"/>
  <c r="AL386" i="216"/>
  <c r="AN385" i="216"/>
  <c r="AL384" i="216"/>
  <c r="AN381" i="216"/>
  <c r="AL380" i="216"/>
  <c r="AN379" i="216"/>
  <c r="AL378" i="216"/>
  <c r="AN377" i="216"/>
  <c r="AL376" i="216"/>
  <c r="AN460" i="216"/>
  <c r="AN455" i="216"/>
  <c r="AK431" i="216"/>
  <c r="AK423" i="216"/>
  <c r="AL416" i="216"/>
  <c r="AL412" i="216"/>
  <c r="AL408" i="216"/>
  <c r="AL404" i="216"/>
  <c r="AK402" i="216"/>
  <c r="AK400" i="216"/>
  <c r="AK398" i="216"/>
  <c r="AK396" i="216"/>
  <c r="AK394" i="216"/>
  <c r="AK392" i="216"/>
  <c r="AK390" i="216"/>
  <c r="AK388" i="216"/>
  <c r="AK386" i="216"/>
  <c r="AK384" i="216"/>
  <c r="AK382" i="216"/>
  <c r="AK380" i="216"/>
  <c r="AK378" i="216"/>
  <c r="AK376" i="216"/>
  <c r="AK429" i="216"/>
  <c r="AK421" i="216"/>
  <c r="AK417" i="216"/>
  <c r="AK416" i="216"/>
  <c r="AN415" i="216"/>
  <c r="AK413" i="216"/>
  <c r="AK412" i="216"/>
  <c r="AN411" i="216"/>
  <c r="AK409" i="216"/>
  <c r="AK408" i="216"/>
  <c r="AN407" i="216"/>
  <c r="AK405" i="216"/>
  <c r="AK404" i="216"/>
  <c r="AN403" i="216"/>
  <c r="AN402" i="216"/>
  <c r="AL401" i="216"/>
  <c r="AN400" i="216"/>
  <c r="AL399" i="216"/>
  <c r="AN396" i="216"/>
  <c r="AL395" i="216"/>
  <c r="AN394" i="216"/>
  <c r="AN392" i="216"/>
  <c r="AL391" i="216"/>
  <c r="AL389" i="216"/>
  <c r="AN388" i="216"/>
  <c r="AL387" i="216"/>
  <c r="AN386" i="216"/>
  <c r="AL385" i="216"/>
  <c r="AN384" i="216"/>
  <c r="AL383" i="216"/>
  <c r="AL381" i="216"/>
  <c r="AN380" i="216"/>
  <c r="AL379" i="216"/>
  <c r="AN378" i="216"/>
  <c r="AL377" i="216"/>
  <c r="AN376" i="216"/>
  <c r="AL375" i="216"/>
  <c r="AN419" i="216"/>
  <c r="AK395" i="216"/>
  <c r="AK387" i="216"/>
  <c r="AK379" i="216"/>
  <c r="AK375" i="216"/>
  <c r="AK373" i="216"/>
  <c r="AK371" i="216"/>
  <c r="AK369" i="216"/>
  <c r="AK367" i="216"/>
  <c r="AK365" i="216"/>
  <c r="AK363" i="216"/>
  <c r="AK361" i="216"/>
  <c r="AK359" i="216"/>
  <c r="AK357" i="216"/>
  <c r="AK355" i="216"/>
  <c r="AK427" i="216"/>
  <c r="AL414" i="216"/>
  <c r="J414" i="216" s="1"/>
  <c r="AL406" i="216"/>
  <c r="AK401" i="216"/>
  <c r="AK393" i="216"/>
  <c r="AK385" i="216"/>
  <c r="AK377" i="216"/>
  <c r="AL374" i="216"/>
  <c r="AN373" i="216"/>
  <c r="AN371" i="216"/>
  <c r="AL370" i="216"/>
  <c r="AN369" i="216"/>
  <c r="AL368" i="216"/>
  <c r="AN367" i="216"/>
  <c r="AL366" i="216"/>
  <c r="AN365" i="216"/>
  <c r="AN363" i="216"/>
  <c r="AL362" i="216"/>
  <c r="AN361" i="216"/>
  <c r="AL360" i="216"/>
  <c r="AN359" i="216"/>
  <c r="AL358" i="216"/>
  <c r="AN357" i="216"/>
  <c r="AN355" i="216"/>
  <c r="AK399" i="216"/>
  <c r="AK391" i="216"/>
  <c r="AK383" i="216"/>
  <c r="AN375" i="216"/>
  <c r="AK374" i="216"/>
  <c r="AK372" i="216"/>
  <c r="AK370" i="216"/>
  <c r="AK368" i="216"/>
  <c r="AK366" i="216"/>
  <c r="AK364" i="216"/>
  <c r="AK362" i="216"/>
  <c r="AK360" i="216"/>
  <c r="AK358" i="216"/>
  <c r="AK356" i="216"/>
  <c r="AK354" i="216"/>
  <c r="AK352" i="216"/>
  <c r="AK350" i="216"/>
  <c r="AK348" i="216"/>
  <c r="AK346" i="216"/>
  <c r="AK344" i="216"/>
  <c r="AK342" i="216"/>
  <c r="AK397" i="216"/>
  <c r="AN374" i="216"/>
  <c r="AN370" i="216"/>
  <c r="AN368" i="216"/>
  <c r="AN366" i="216"/>
  <c r="AN362" i="216"/>
  <c r="AN360" i="216"/>
  <c r="AN358" i="216"/>
  <c r="AN354" i="216"/>
  <c r="AL353" i="216"/>
  <c r="AN351" i="216"/>
  <c r="AL350" i="216"/>
  <c r="J350" i="216" s="1"/>
  <c r="P350" i="216" s="1"/>
  <c r="AK347" i="216"/>
  <c r="AN346" i="216"/>
  <c r="AL345" i="216"/>
  <c r="AL342" i="216"/>
  <c r="AK341" i="216"/>
  <c r="AK339" i="216"/>
  <c r="AK337" i="216"/>
  <c r="AK335" i="216"/>
  <c r="AK333" i="216"/>
  <c r="AK331" i="216"/>
  <c r="AK329" i="216"/>
  <c r="AK327" i="216"/>
  <c r="AK325" i="216"/>
  <c r="AK323" i="216"/>
  <c r="AK321" i="216"/>
  <c r="AK319" i="216"/>
  <c r="AK317" i="216"/>
  <c r="AK315" i="216"/>
  <c r="AL371" i="216"/>
  <c r="AL369" i="216"/>
  <c r="AL367" i="216"/>
  <c r="J367" i="216" s="1"/>
  <c r="AL363" i="216"/>
  <c r="AL361" i="216"/>
  <c r="AL359" i="216"/>
  <c r="J359" i="216" s="1"/>
  <c r="AL355" i="216"/>
  <c r="J355" i="216" s="1"/>
  <c r="AK353" i="216"/>
  <c r="AN352" i="216"/>
  <c r="AL351" i="216"/>
  <c r="AL348" i="216"/>
  <c r="AK345" i="216"/>
  <c r="AN344" i="216"/>
  <c r="AN341" i="216"/>
  <c r="AL340" i="216"/>
  <c r="AL338" i="216"/>
  <c r="AN337" i="216"/>
  <c r="AL336" i="216"/>
  <c r="AN335" i="216"/>
  <c r="AN333" i="216"/>
  <c r="AL332" i="216"/>
  <c r="AL330" i="216"/>
  <c r="AN329" i="216"/>
  <c r="AL328" i="216"/>
  <c r="AN327" i="216"/>
  <c r="AN325" i="216"/>
  <c r="AL324" i="216"/>
  <c r="AL322" i="216"/>
  <c r="AN321" i="216"/>
  <c r="AL320" i="216"/>
  <c r="AN319" i="216"/>
  <c r="AN317" i="216"/>
  <c r="AL316" i="216"/>
  <c r="AL314" i="216"/>
  <c r="AL418" i="216"/>
  <c r="AL410" i="216"/>
  <c r="AK381" i="216"/>
  <c r="AL354" i="216"/>
  <c r="AK351" i="216"/>
  <c r="AN350" i="216"/>
  <c r="AN347" i="216"/>
  <c r="AL346" i="216"/>
  <c r="AK343" i="216"/>
  <c r="AN342" i="216"/>
  <c r="AK340" i="216"/>
  <c r="AK338" i="216"/>
  <c r="AK336" i="216"/>
  <c r="AK334" i="216"/>
  <c r="AK332" i="216"/>
  <c r="AK330" i="216"/>
  <c r="AK328" i="216"/>
  <c r="AK326" i="216"/>
  <c r="AK324" i="216"/>
  <c r="AK322" i="216"/>
  <c r="AK320" i="216"/>
  <c r="AK318" i="216"/>
  <c r="AK316" i="216"/>
  <c r="AK314" i="216"/>
  <c r="AN353" i="216"/>
  <c r="AL313" i="216"/>
  <c r="AN312" i="216"/>
  <c r="AN310" i="216"/>
  <c r="AL309" i="216"/>
  <c r="AN308" i="216"/>
  <c r="AL307" i="216"/>
  <c r="AN306" i="216"/>
  <c r="AL305" i="216"/>
  <c r="AN304" i="216"/>
  <c r="AN302" i="216"/>
  <c r="AL301" i="216"/>
  <c r="AN300" i="216"/>
  <c r="AL299" i="216"/>
  <c r="AL297" i="216"/>
  <c r="AN296" i="216"/>
  <c r="AN294" i="216"/>
  <c r="AL293" i="216"/>
  <c r="AN292" i="216"/>
  <c r="AL291" i="216"/>
  <c r="AN290" i="216"/>
  <c r="AL289" i="216"/>
  <c r="AN288" i="216"/>
  <c r="AL285" i="216"/>
  <c r="AN284" i="216"/>
  <c r="AL283" i="216"/>
  <c r="AN282" i="216"/>
  <c r="AL281" i="216"/>
  <c r="AN280" i="216"/>
  <c r="AN278" i="216"/>
  <c r="AL277" i="216"/>
  <c r="AN276" i="216"/>
  <c r="AL275" i="216"/>
  <c r="AN274" i="216"/>
  <c r="AL273" i="216"/>
  <c r="AN272" i="216"/>
  <c r="AL269" i="216"/>
  <c r="AN268" i="216"/>
  <c r="AL267" i="216"/>
  <c r="AN266" i="216"/>
  <c r="AL265" i="216"/>
  <c r="AN264" i="216"/>
  <c r="AN262" i="216"/>
  <c r="AL261" i="216"/>
  <c r="AN260" i="216"/>
  <c r="AL259" i="216"/>
  <c r="AL257" i="216"/>
  <c r="AN256" i="216"/>
  <c r="AN254" i="216"/>
  <c r="AL253" i="216"/>
  <c r="AN252" i="216"/>
  <c r="AL251" i="216"/>
  <c r="AN250" i="216"/>
  <c r="AL249" i="216"/>
  <c r="AN248" i="216"/>
  <c r="AL245" i="216"/>
  <c r="AN340" i="216"/>
  <c r="AN338" i="216"/>
  <c r="AN336" i="216"/>
  <c r="AN332" i="216"/>
  <c r="AN330" i="216"/>
  <c r="AN328" i="216"/>
  <c r="AN324" i="216"/>
  <c r="AN322" i="216"/>
  <c r="AN320" i="216"/>
  <c r="AN316" i="216"/>
  <c r="AN314" i="216"/>
  <c r="AK313" i="216"/>
  <c r="AK311" i="216"/>
  <c r="AK309" i="216"/>
  <c r="AK307" i="216"/>
  <c r="AK305" i="216"/>
  <c r="AK303" i="216"/>
  <c r="AK301" i="216"/>
  <c r="AK299" i="216"/>
  <c r="AK297" i="216"/>
  <c r="AK295" i="216"/>
  <c r="AK293" i="216"/>
  <c r="AK291" i="216"/>
  <c r="AK289" i="216"/>
  <c r="AK287" i="216"/>
  <c r="AK285" i="216"/>
  <c r="AK283" i="216"/>
  <c r="AK281" i="216"/>
  <c r="AK279" i="216"/>
  <c r="AK277" i="216"/>
  <c r="AK275" i="216"/>
  <c r="AK273" i="216"/>
  <c r="AK271" i="216"/>
  <c r="AK269" i="216"/>
  <c r="AK267" i="216"/>
  <c r="AK265" i="216"/>
  <c r="AK263" i="216"/>
  <c r="AK261" i="216"/>
  <c r="AK259" i="216"/>
  <c r="AK257" i="216"/>
  <c r="AK255" i="216"/>
  <c r="AK253" i="216"/>
  <c r="AK251" i="216"/>
  <c r="AK249" i="216"/>
  <c r="AK247" i="216"/>
  <c r="AK245" i="216"/>
  <c r="AK389" i="216"/>
  <c r="AK349" i="216"/>
  <c r="AL347" i="216"/>
  <c r="J347" i="216" s="1"/>
  <c r="AL344" i="216"/>
  <c r="AL341" i="216"/>
  <c r="AL337" i="216"/>
  <c r="J337" i="216" s="1"/>
  <c r="AL335" i="216"/>
  <c r="J335" i="216" s="1"/>
  <c r="P335" i="216" s="1"/>
  <c r="AL333" i="216"/>
  <c r="AL329" i="216"/>
  <c r="J329" i="216" s="1"/>
  <c r="AL327" i="216"/>
  <c r="J327" i="216" s="1"/>
  <c r="P327" i="216" s="1"/>
  <c r="AL325" i="216"/>
  <c r="AL321" i="216"/>
  <c r="J321" i="216" s="1"/>
  <c r="AL319" i="216"/>
  <c r="J319" i="216" s="1"/>
  <c r="P319" i="216" s="1"/>
  <c r="AL317" i="216"/>
  <c r="AN313" i="216"/>
  <c r="AL312" i="216"/>
  <c r="AL310" i="216"/>
  <c r="AN309" i="216"/>
  <c r="AL308" i="216"/>
  <c r="AN307" i="216"/>
  <c r="AL306" i="216"/>
  <c r="AN305" i="216"/>
  <c r="AL304" i="216"/>
  <c r="AL302" i="216"/>
  <c r="AN301" i="216"/>
  <c r="AL300" i="216"/>
  <c r="AN299" i="216"/>
  <c r="AN297" i="216"/>
  <c r="AL296" i="216"/>
  <c r="AL294" i="216"/>
  <c r="AN293" i="216"/>
  <c r="AL292" i="216"/>
  <c r="AN291" i="216"/>
  <c r="AL290" i="216"/>
  <c r="AN289" i="216"/>
  <c r="AL288" i="216"/>
  <c r="AN285" i="216"/>
  <c r="AL284" i="216"/>
  <c r="AN283" i="216"/>
  <c r="AL282" i="216"/>
  <c r="AN281" i="216"/>
  <c r="AL280" i="216"/>
  <c r="AL278" i="216"/>
  <c r="AN277" i="216"/>
  <c r="AL276" i="216"/>
  <c r="AN275" i="216"/>
  <c r="AL274" i="216"/>
  <c r="AN273" i="216"/>
  <c r="AL272" i="216"/>
  <c r="AN269" i="216"/>
  <c r="AL268" i="216"/>
  <c r="AN267" i="216"/>
  <c r="AL266" i="216"/>
  <c r="AN265" i="216"/>
  <c r="AL264" i="216"/>
  <c r="AL262" i="216"/>
  <c r="AN261" i="216"/>
  <c r="AL260" i="216"/>
  <c r="AN259" i="216"/>
  <c r="AN257" i="216"/>
  <c r="AL256" i="216"/>
  <c r="AL254" i="216"/>
  <c r="AN253" i="216"/>
  <c r="AL252" i="216"/>
  <c r="AN251" i="216"/>
  <c r="AL250" i="216"/>
  <c r="AN249" i="216"/>
  <c r="AL248" i="216"/>
  <c r="AN245" i="216"/>
  <c r="AL244" i="216"/>
  <c r="AN243" i="216"/>
  <c r="AN241" i="216"/>
  <c r="AL240" i="216"/>
  <c r="AN239" i="216"/>
  <c r="AL238" i="216"/>
  <c r="AN237" i="216"/>
  <c r="AL236" i="216"/>
  <c r="AN235" i="216"/>
  <c r="AN233" i="216"/>
  <c r="AL232" i="216"/>
  <c r="AN231" i="216"/>
  <c r="AL352" i="216"/>
  <c r="J352" i="216" s="1"/>
  <c r="P352" i="216" s="1"/>
  <c r="AN345" i="216"/>
  <c r="AK310" i="216"/>
  <c r="AK302" i="216"/>
  <c r="AK308" i="216"/>
  <c r="AK300" i="216"/>
  <c r="AK292" i="216"/>
  <c r="AK284" i="216"/>
  <c r="AK306" i="216"/>
  <c r="AK312" i="216"/>
  <c r="AK304" i="216"/>
  <c r="AK296" i="216"/>
  <c r="AK288" i="216"/>
  <c r="AK294" i="216"/>
  <c r="AK276" i="216"/>
  <c r="AK268" i="216"/>
  <c r="AK260" i="216"/>
  <c r="AK252" i="216"/>
  <c r="AK298" i="216"/>
  <c r="AK274" i="216"/>
  <c r="AK266" i="216"/>
  <c r="AK258" i="216"/>
  <c r="AK250" i="216"/>
  <c r="AL243" i="216"/>
  <c r="AL239" i="216"/>
  <c r="AL235" i="216"/>
  <c r="AL231" i="216"/>
  <c r="AK230" i="216"/>
  <c r="AK286" i="216"/>
  <c r="AK282" i="216"/>
  <c r="AK280" i="216"/>
  <c r="AK272" i="216"/>
  <c r="AK264" i="216"/>
  <c r="AK256" i="216"/>
  <c r="AK290" i="216"/>
  <c r="AK278" i="216"/>
  <c r="AK270" i="216"/>
  <c r="AK262" i="216"/>
  <c r="AK254" i="216"/>
  <c r="AK246" i="216"/>
  <c r="AL241" i="216"/>
  <c r="AL237" i="216"/>
  <c r="AL233" i="216"/>
  <c r="AN240" i="216"/>
  <c r="AN238" i="216"/>
  <c r="AN232" i="216"/>
  <c r="AN230" i="216"/>
  <c r="AN229" i="216"/>
  <c r="AN227" i="216"/>
  <c r="AN225" i="216"/>
  <c r="AL224" i="216"/>
  <c r="AL222" i="216"/>
  <c r="AN221" i="216"/>
  <c r="AN219" i="216"/>
  <c r="AN217" i="216"/>
  <c r="AL216" i="216"/>
  <c r="AL214" i="216"/>
  <c r="AN213" i="216"/>
  <c r="AN211" i="216"/>
  <c r="AK248" i="216"/>
  <c r="AK244" i="216"/>
  <c r="AK243" i="216"/>
  <c r="AK242" i="216"/>
  <c r="AK241" i="216"/>
  <c r="AK240" i="216"/>
  <c r="AK239" i="216"/>
  <c r="AK238" i="216"/>
  <c r="AK237" i="216"/>
  <c r="AK236" i="216"/>
  <c r="AK235" i="216"/>
  <c r="AK234" i="216"/>
  <c r="AK233" i="216"/>
  <c r="AK232" i="216"/>
  <c r="AK231" i="216"/>
  <c r="AK228" i="216"/>
  <c r="AK226" i="216"/>
  <c r="AK224" i="216"/>
  <c r="AK222" i="216"/>
  <c r="AK220" i="216"/>
  <c r="AK218" i="216"/>
  <c r="AK216" i="216"/>
  <c r="AK214" i="216"/>
  <c r="AK212" i="216"/>
  <c r="AL229" i="216"/>
  <c r="AL227" i="216"/>
  <c r="AN226" i="216"/>
  <c r="AL225" i="216"/>
  <c r="AN224" i="216"/>
  <c r="AN222" i="216"/>
  <c r="AL221" i="216"/>
  <c r="AL219" i="216"/>
  <c r="AL217" i="216"/>
  <c r="AN216" i="216"/>
  <c r="AN214" i="216"/>
  <c r="AL213" i="216"/>
  <c r="AL211" i="216"/>
  <c r="AL209" i="216"/>
  <c r="AL207" i="216"/>
  <c r="AN206" i="216"/>
  <c r="AL205" i="216"/>
  <c r="AL203" i="216"/>
  <c r="AN202" i="216"/>
  <c r="AL201" i="216"/>
  <c r="AN200" i="216"/>
  <c r="AL199" i="216"/>
  <c r="AN198" i="216"/>
  <c r="AL197" i="216"/>
  <c r="AN196" i="216"/>
  <c r="AL195" i="216"/>
  <c r="AN194" i="216"/>
  <c r="AL193" i="216"/>
  <c r="AN192" i="216"/>
  <c r="AK229" i="216"/>
  <c r="AK227" i="216"/>
  <c r="AK225" i="216"/>
  <c r="AK223" i="216"/>
  <c r="AK221" i="216"/>
  <c r="AK219" i="216"/>
  <c r="AK217" i="216"/>
  <c r="AK215" i="216"/>
  <c r="AK213" i="216"/>
  <c r="AK211" i="216"/>
  <c r="AK209" i="216"/>
  <c r="AK207" i="216"/>
  <c r="AK205" i="216"/>
  <c r="AK203" i="216"/>
  <c r="AK201" i="216"/>
  <c r="AK199" i="216"/>
  <c r="AK197" i="216"/>
  <c r="AK195" i="216"/>
  <c r="AK193" i="216"/>
  <c r="AK208" i="216"/>
  <c r="AN205" i="216"/>
  <c r="AL202" i="216"/>
  <c r="AK200" i="216"/>
  <c r="AN197" i="216"/>
  <c r="AL194" i="216"/>
  <c r="AK192" i="216"/>
  <c r="AK190" i="216"/>
  <c r="AK188" i="216"/>
  <c r="AK186" i="216"/>
  <c r="AK184" i="216"/>
  <c r="AK182" i="216"/>
  <c r="AK180" i="216"/>
  <c r="AK178" i="216"/>
  <c r="AK176" i="216"/>
  <c r="AK174" i="216"/>
  <c r="AK172" i="216"/>
  <c r="AK170" i="216"/>
  <c r="AK168" i="216"/>
  <c r="AK166" i="216"/>
  <c r="AK164" i="216"/>
  <c r="AK162" i="216"/>
  <c r="AK160" i="216"/>
  <c r="AK158" i="216"/>
  <c r="AK156" i="216"/>
  <c r="AK154" i="216"/>
  <c r="AK152" i="216"/>
  <c r="AK150" i="216"/>
  <c r="AK148" i="216"/>
  <c r="AK146" i="216"/>
  <c r="AK144" i="216"/>
  <c r="AK142" i="216"/>
  <c r="AK140" i="216"/>
  <c r="AK138" i="216"/>
  <c r="AK136" i="216"/>
  <c r="AK134" i="216"/>
  <c r="AK132" i="216"/>
  <c r="AK130" i="216"/>
  <c r="AK128" i="216"/>
  <c r="AK126" i="216"/>
  <c r="AK124" i="216"/>
  <c r="AK122" i="216"/>
  <c r="AK120" i="216"/>
  <c r="AK118" i="216"/>
  <c r="AK116" i="216"/>
  <c r="AK114" i="216"/>
  <c r="AK112" i="216"/>
  <c r="AK210" i="216"/>
  <c r="AN207" i="216"/>
  <c r="AK202" i="216"/>
  <c r="AL196" i="216"/>
  <c r="AK194" i="216"/>
  <c r="AL191" i="216"/>
  <c r="AN190" i="216"/>
  <c r="AL189" i="216"/>
  <c r="AN188" i="216"/>
  <c r="AL187" i="216"/>
  <c r="AL185" i="216"/>
  <c r="AN184" i="216"/>
  <c r="AL183" i="216"/>
  <c r="AN182" i="216"/>
  <c r="AN180" i="216"/>
  <c r="AL179" i="216"/>
  <c r="AL177" i="216"/>
  <c r="AN176" i="216"/>
  <c r="AL175" i="216"/>
  <c r="AN174" i="216"/>
  <c r="AN172" i="216"/>
  <c r="AL171" i="216"/>
  <c r="AL169" i="216"/>
  <c r="AN168" i="216"/>
  <c r="AL167" i="216"/>
  <c r="AN166" i="216"/>
  <c r="AN164" i="216"/>
  <c r="AL163" i="216"/>
  <c r="AL161" i="216"/>
  <c r="AN160" i="216"/>
  <c r="AL159" i="216"/>
  <c r="AN158" i="216"/>
  <c r="AN156" i="216"/>
  <c r="AL155" i="216"/>
  <c r="AL153" i="216"/>
  <c r="AN152" i="216"/>
  <c r="AL151" i="216"/>
  <c r="AN150" i="216"/>
  <c r="AN148" i="216"/>
  <c r="AL147" i="216"/>
  <c r="AN146" i="216"/>
  <c r="AL145" i="216"/>
  <c r="AN144" i="216"/>
  <c r="AN142" i="216"/>
  <c r="AL141" i="216"/>
  <c r="AN140" i="216"/>
  <c r="AL139" i="216"/>
  <c r="AL137" i="216"/>
  <c r="AN136" i="216"/>
  <c r="AL135" i="216"/>
  <c r="AN134" i="216"/>
  <c r="AN132" i="216"/>
  <c r="AL131" i="216"/>
  <c r="AL129" i="216"/>
  <c r="AN128" i="216"/>
  <c r="AL127" i="216"/>
  <c r="AN126" i="216"/>
  <c r="AN124" i="216"/>
  <c r="AL123" i="216"/>
  <c r="AL121" i="216"/>
  <c r="AN120" i="216"/>
  <c r="AL119" i="216"/>
  <c r="AN118" i="216"/>
  <c r="AN116" i="216"/>
  <c r="AL115" i="216"/>
  <c r="AL113" i="216"/>
  <c r="AN112" i="216"/>
  <c r="AL111" i="216"/>
  <c r="AN209" i="216"/>
  <c r="AL206" i="216"/>
  <c r="AK204" i="216"/>
  <c r="AN201" i="216"/>
  <c r="AL198" i="216"/>
  <c r="AK196" i="216"/>
  <c r="AN193" i="216"/>
  <c r="AK191" i="216"/>
  <c r="AK189" i="216"/>
  <c r="AK187" i="216"/>
  <c r="AK185" i="216"/>
  <c r="AK183" i="216"/>
  <c r="AK181" i="216"/>
  <c r="AK179" i="216"/>
  <c r="AK177" i="216"/>
  <c r="AK175" i="216"/>
  <c r="AK173" i="216"/>
  <c r="AK171" i="216"/>
  <c r="AK169" i="216"/>
  <c r="AK167" i="216"/>
  <c r="AK165" i="216"/>
  <c r="AK163" i="216"/>
  <c r="AK161" i="216"/>
  <c r="AK159" i="216"/>
  <c r="AK157" i="216"/>
  <c r="AK155" i="216"/>
  <c r="AK153" i="216"/>
  <c r="AK151" i="216"/>
  <c r="AK149" i="216"/>
  <c r="AK147" i="216"/>
  <c r="AK145" i="216"/>
  <c r="AK143" i="216"/>
  <c r="AK141" i="216"/>
  <c r="AK139" i="216"/>
  <c r="AK137" i="216"/>
  <c r="AK135" i="216"/>
  <c r="AK133" i="216"/>
  <c r="AK131" i="216"/>
  <c r="AK129" i="216"/>
  <c r="AK127" i="216"/>
  <c r="AK125" i="216"/>
  <c r="AK123" i="216"/>
  <c r="AK121" i="216"/>
  <c r="AK119" i="216"/>
  <c r="AK117" i="216"/>
  <c r="AK115" i="216"/>
  <c r="AK113" i="216"/>
  <c r="AK111" i="216"/>
  <c r="AK206" i="216"/>
  <c r="AN203" i="216"/>
  <c r="AL200" i="216"/>
  <c r="J200" i="216" s="1"/>
  <c r="P200" i="216" s="1"/>
  <c r="AK198" i="216"/>
  <c r="AN195" i="216"/>
  <c r="AL192" i="216"/>
  <c r="J192" i="216" s="1"/>
  <c r="AL190" i="216"/>
  <c r="J190" i="216" s="1"/>
  <c r="P190" i="216" s="1"/>
  <c r="AL188" i="216"/>
  <c r="AN187" i="216"/>
  <c r="AN185" i="216"/>
  <c r="AL184" i="216"/>
  <c r="J184" i="216" s="1"/>
  <c r="AN183" i="216"/>
  <c r="AL182" i="216"/>
  <c r="J182" i="216" s="1"/>
  <c r="P182" i="216" s="1"/>
  <c r="AN181" i="216"/>
  <c r="AL180" i="216"/>
  <c r="AN179" i="216"/>
  <c r="AN177" i="216"/>
  <c r="AL176" i="216"/>
  <c r="J176" i="216" s="1"/>
  <c r="AL174" i="216"/>
  <c r="AL172" i="216"/>
  <c r="J172" i="216" s="1"/>
  <c r="P172" i="216" s="1"/>
  <c r="AN171" i="216"/>
  <c r="AN169" i="216"/>
  <c r="AL168" i="216"/>
  <c r="J168" i="216" s="1"/>
  <c r="P168" i="216" s="1"/>
  <c r="AN167" i="216"/>
  <c r="AL166" i="216"/>
  <c r="AL164" i="216"/>
  <c r="AN163" i="216"/>
  <c r="AN161" i="216"/>
  <c r="AL160" i="216"/>
  <c r="J160" i="216" s="1"/>
  <c r="P160" i="216" s="1"/>
  <c r="AL158" i="216"/>
  <c r="J158" i="216" s="1"/>
  <c r="P158" i="216" s="1"/>
  <c r="AL156" i="216"/>
  <c r="AN155" i="216"/>
  <c r="AN153" i="216"/>
  <c r="AL152" i="216"/>
  <c r="J152" i="216" s="1"/>
  <c r="AN151" i="216"/>
  <c r="AL150" i="216"/>
  <c r="J150" i="216" s="1"/>
  <c r="P150" i="216" s="1"/>
  <c r="AN149" i="216"/>
  <c r="AL148" i="216"/>
  <c r="AN147" i="216"/>
  <c r="AN145" i="216"/>
  <c r="AL144" i="216"/>
  <c r="J144" i="216" s="1"/>
  <c r="AL142" i="216"/>
  <c r="AL140" i="216"/>
  <c r="J140" i="216" s="1"/>
  <c r="P140" i="216" s="1"/>
  <c r="AN139" i="216"/>
  <c r="AN137" i="216"/>
  <c r="AL136" i="216"/>
  <c r="J136" i="216" s="1"/>
  <c r="P136" i="216" s="1"/>
  <c r="AN135" i="216"/>
  <c r="AL134" i="216"/>
  <c r="AL132" i="216"/>
  <c r="AN131" i="216"/>
  <c r="AN129" i="216"/>
  <c r="AL128" i="216"/>
  <c r="J128" i="216" s="1"/>
  <c r="P128" i="216" s="1"/>
  <c r="AL126" i="216"/>
  <c r="J126" i="216" s="1"/>
  <c r="P126" i="216" s="1"/>
  <c r="AL124" i="216"/>
  <c r="AN123" i="216"/>
  <c r="AN121" i="216"/>
  <c r="AL120" i="216"/>
  <c r="J120" i="216" s="1"/>
  <c r="AN119" i="216"/>
  <c r="AL118" i="216"/>
  <c r="J118" i="216" s="1"/>
  <c r="P118" i="216" s="1"/>
  <c r="AN117" i="216"/>
  <c r="AL116" i="216"/>
  <c r="AN115" i="216"/>
  <c r="AN113" i="216"/>
  <c r="AL112" i="216"/>
  <c r="J112" i="216" s="1"/>
  <c r="P367" i="216"/>
  <c r="P359" i="216"/>
  <c r="P355" i="216"/>
  <c r="P414" i="216"/>
  <c r="P337" i="216"/>
  <c r="P329" i="216"/>
  <c r="P321" i="216"/>
  <c r="P347" i="216"/>
  <c r="P184" i="216"/>
  <c r="P176" i="216"/>
  <c r="P152" i="216"/>
  <c r="P144" i="216"/>
  <c r="P120" i="216"/>
  <c r="P112" i="216"/>
  <c r="P192" i="216"/>
  <c r="AK23" i="216"/>
  <c r="AK24" i="216"/>
  <c r="AK25" i="216"/>
  <c r="AK26" i="216"/>
  <c r="AK27" i="216"/>
  <c r="AK28" i="216"/>
  <c r="AK29" i="216"/>
  <c r="AK30" i="216"/>
  <c r="AK31" i="216"/>
  <c r="AK32" i="216"/>
  <c r="AK33" i="216"/>
  <c r="AK34" i="216"/>
  <c r="AK35" i="216"/>
  <c r="L36" i="216"/>
  <c r="AL36" i="216"/>
  <c r="R37" i="216"/>
  <c r="AN38" i="216"/>
  <c r="AK39" i="216"/>
  <c r="L40" i="216"/>
  <c r="R40" i="216" s="1"/>
  <c r="AL40" i="216"/>
  <c r="R41" i="216"/>
  <c r="AN42" i="216"/>
  <c r="AK43" i="216"/>
  <c r="R44" i="216"/>
  <c r="AK45" i="216"/>
  <c r="AK47" i="216"/>
  <c r="R48" i="216"/>
  <c r="AK49" i="216"/>
  <c r="AK51" i="216"/>
  <c r="R52" i="216"/>
  <c r="AK53" i="216"/>
  <c r="R54" i="216"/>
  <c r="AK55" i="216"/>
  <c r="R56" i="216"/>
  <c r="AK57" i="216"/>
  <c r="R58" i="216"/>
  <c r="AK59" i="216"/>
  <c r="R60" i="216"/>
  <c r="AK61" i="216"/>
  <c r="R62" i="216"/>
  <c r="AK63" i="216"/>
  <c r="R64" i="216"/>
  <c r="AK65" i="216"/>
  <c r="AK67" i="216"/>
  <c r="R68" i="216"/>
  <c r="AK69" i="216"/>
  <c r="R70" i="216"/>
  <c r="AK71" i="216"/>
  <c r="AK73" i="216"/>
  <c r="R74" i="216"/>
  <c r="AK75" i="216"/>
  <c r="R76" i="216"/>
  <c r="AK77" i="216"/>
  <c r="R78" i="216"/>
  <c r="AK79" i="216"/>
  <c r="R80" i="216"/>
  <c r="AK81" i="216"/>
  <c r="AK83" i="216"/>
  <c r="R84" i="216"/>
  <c r="AK85" i="216"/>
  <c r="R86" i="216"/>
  <c r="AK87" i="216"/>
  <c r="AK89" i="216"/>
  <c r="R90" i="216"/>
  <c r="AK91" i="216"/>
  <c r="R92" i="216"/>
  <c r="AK93" i="216"/>
  <c r="R94" i="216"/>
  <c r="AK95" i="216"/>
  <c r="R96" i="216"/>
  <c r="AK97" i="216"/>
  <c r="AK99" i="216"/>
  <c r="R100" i="216"/>
  <c r="AK101" i="216"/>
  <c r="R102" i="216"/>
  <c r="AK103" i="216"/>
  <c r="R104" i="216"/>
  <c r="AK105" i="216"/>
  <c r="R106" i="216"/>
  <c r="AK107" i="216"/>
  <c r="R108" i="216"/>
  <c r="AK109" i="216"/>
  <c r="R110" i="216"/>
  <c r="AK110" i="216"/>
  <c r="L23" i="216"/>
  <c r="AL23" i="216"/>
  <c r="J23" i="216" s="1"/>
  <c r="L24" i="216"/>
  <c r="E25" i="216"/>
  <c r="E32" i="216" s="1"/>
  <c r="E33" i="216" s="1"/>
  <c r="L25" i="216"/>
  <c r="AL25" i="216"/>
  <c r="J25" i="216" s="1"/>
  <c r="P25" i="216" s="1"/>
  <c r="L26" i="216"/>
  <c r="R26" i="216" s="1"/>
  <c r="AL26" i="216"/>
  <c r="E27" i="216"/>
  <c r="L27" i="216"/>
  <c r="R27" i="216" s="1"/>
  <c r="AL27" i="216"/>
  <c r="L28" i="216"/>
  <c r="L29" i="216"/>
  <c r="AL29" i="216"/>
  <c r="J29" i="216" s="1"/>
  <c r="P29" i="216" s="1"/>
  <c r="L30" i="216"/>
  <c r="AL30" i="216"/>
  <c r="L31" i="216"/>
  <c r="R31" i="216" s="1"/>
  <c r="AL31" i="216"/>
  <c r="L32" i="216"/>
  <c r="L33" i="216"/>
  <c r="AL33" i="216"/>
  <c r="J33" i="216" s="1"/>
  <c r="P33" i="216" s="1"/>
  <c r="L34" i="216"/>
  <c r="AL34" i="216"/>
  <c r="L35" i="216"/>
  <c r="R35" i="216" s="1"/>
  <c r="AL35" i="216"/>
  <c r="R36" i="216"/>
  <c r="AN37" i="216"/>
  <c r="AK38" i="216"/>
  <c r="L39" i="216"/>
  <c r="AK42" i="216"/>
  <c r="L43" i="216"/>
  <c r="AL43" i="216"/>
  <c r="AN44" i="216"/>
  <c r="L45" i="216"/>
  <c r="R45" i="216" s="1"/>
  <c r="AL45" i="216"/>
  <c r="AN46" i="216"/>
  <c r="L47" i="216"/>
  <c r="AL47" i="216"/>
  <c r="J47" i="216" s="1"/>
  <c r="P47" i="216" s="1"/>
  <c r="AN48" i="216"/>
  <c r="L49" i="216"/>
  <c r="R49" i="216" s="1"/>
  <c r="AN50" i="216"/>
  <c r="L51" i="216"/>
  <c r="AL51" i="216"/>
  <c r="AN52" i="216"/>
  <c r="L53" i="216"/>
  <c r="R53" i="216" s="1"/>
  <c r="AL53" i="216"/>
  <c r="AN54" i="216"/>
  <c r="L55" i="216"/>
  <c r="AL55" i="216"/>
  <c r="AN56" i="216"/>
  <c r="L57" i="216"/>
  <c r="R57" i="216" s="1"/>
  <c r="AN58" i="216"/>
  <c r="L59" i="216"/>
  <c r="AL59" i="216"/>
  <c r="AN60" i="216"/>
  <c r="L61" i="216"/>
  <c r="R61" i="216" s="1"/>
  <c r="AL61" i="216"/>
  <c r="AN62" i="216"/>
  <c r="L63" i="216"/>
  <c r="AL63" i="216"/>
  <c r="AN64" i="216"/>
  <c r="L65" i="216"/>
  <c r="R65" i="216" s="1"/>
  <c r="L67" i="216"/>
  <c r="R67" i="216" s="1"/>
  <c r="AL67" i="216"/>
  <c r="AN68" i="216"/>
  <c r="L69" i="216"/>
  <c r="AL69" i="216"/>
  <c r="AN70" i="216"/>
  <c r="L71" i="216"/>
  <c r="AL71" i="216"/>
  <c r="AN72" i="216"/>
  <c r="L73" i="216"/>
  <c r="R73" i="216" s="1"/>
  <c r="L75" i="216"/>
  <c r="AL75" i="216"/>
  <c r="AN76" i="216"/>
  <c r="L77" i="216"/>
  <c r="AL77" i="216"/>
  <c r="AN78" i="216"/>
  <c r="L79" i="216"/>
  <c r="AL79" i="216"/>
  <c r="AN80" i="216"/>
  <c r="L81" i="216"/>
  <c r="R81" i="216" s="1"/>
  <c r="L83" i="216"/>
  <c r="R83" i="216" s="1"/>
  <c r="AL83" i="216"/>
  <c r="L85" i="216"/>
  <c r="AL85" i="216"/>
  <c r="AN86" i="216"/>
  <c r="L87" i="216"/>
  <c r="AL87" i="216"/>
  <c r="AN88" i="216"/>
  <c r="L89" i="216"/>
  <c r="R89" i="216" s="1"/>
  <c r="L91" i="216"/>
  <c r="AL91" i="216"/>
  <c r="AN92" i="216"/>
  <c r="L93" i="216"/>
  <c r="AL93" i="216"/>
  <c r="AN94" i="216"/>
  <c r="L95" i="216"/>
  <c r="AL95" i="216"/>
  <c r="AN96" i="216"/>
  <c r="L97" i="216"/>
  <c r="R97" i="216" s="1"/>
  <c r="L99" i="216"/>
  <c r="AL99" i="216"/>
  <c r="AN100" i="216"/>
  <c r="L101" i="216"/>
  <c r="AL101" i="216"/>
  <c r="AN102" i="216"/>
  <c r="L103" i="216"/>
  <c r="AL103" i="216"/>
  <c r="AN104" i="216"/>
  <c r="L105" i="216"/>
  <c r="R105" i="216" s="1"/>
  <c r="L107" i="216"/>
  <c r="AL107" i="216"/>
  <c r="AN108" i="216"/>
  <c r="AL109" i="216"/>
  <c r="J109" i="216" s="1"/>
  <c r="M109" i="216" s="1"/>
  <c r="AL37" i="216"/>
  <c r="AL46" i="216"/>
  <c r="AL48" i="216"/>
  <c r="L492" i="216"/>
  <c r="L490" i="216"/>
  <c r="L488" i="216"/>
  <c r="R488" i="216" s="1"/>
  <c r="L486" i="216"/>
  <c r="R486" i="216" s="1"/>
  <c r="L484" i="216"/>
  <c r="L481" i="216"/>
  <c r="L479" i="216"/>
  <c r="R479" i="216" s="1"/>
  <c r="L477" i="216"/>
  <c r="L475" i="216"/>
  <c r="R475" i="216" s="1"/>
  <c r="L483" i="216"/>
  <c r="L493" i="216"/>
  <c r="L491" i="216"/>
  <c r="R491" i="216" s="1"/>
  <c r="L489" i="216"/>
  <c r="L487" i="216"/>
  <c r="L485" i="216"/>
  <c r="L482" i="216"/>
  <c r="L480" i="216"/>
  <c r="L478" i="216"/>
  <c r="L476" i="216"/>
  <c r="R476" i="216" s="1"/>
  <c r="L474" i="216"/>
  <c r="L472" i="216"/>
  <c r="L471" i="216"/>
  <c r="L469" i="216"/>
  <c r="L467" i="216"/>
  <c r="R467" i="216" s="1"/>
  <c r="L473" i="216"/>
  <c r="R473" i="216" s="1"/>
  <c r="L470" i="216"/>
  <c r="L468" i="216"/>
  <c r="L466" i="216"/>
  <c r="R466" i="216" s="1"/>
  <c r="L464" i="216"/>
  <c r="L461" i="216"/>
  <c r="L456" i="216"/>
  <c r="L453" i="216"/>
  <c r="L448" i="216"/>
  <c r="L444" i="216"/>
  <c r="L442" i="216"/>
  <c r="R442" i="216" s="1"/>
  <c r="L440" i="216"/>
  <c r="R440" i="216" s="1"/>
  <c r="L462" i="216"/>
  <c r="L459" i="216"/>
  <c r="L454" i="216"/>
  <c r="R454" i="216" s="1"/>
  <c r="L451" i="216"/>
  <c r="L446" i="216"/>
  <c r="L465" i="216"/>
  <c r="L460" i="216"/>
  <c r="L457" i="216"/>
  <c r="R457" i="216" s="1"/>
  <c r="L452" i="216"/>
  <c r="L449" i="216"/>
  <c r="L445" i="216"/>
  <c r="L443" i="216"/>
  <c r="R443" i="216" s="1"/>
  <c r="L441" i="216"/>
  <c r="L439" i="216"/>
  <c r="L437" i="216"/>
  <c r="R437" i="216" s="1"/>
  <c r="L455" i="216"/>
  <c r="L450" i="216"/>
  <c r="L434" i="216"/>
  <c r="L432" i="216"/>
  <c r="L430" i="216"/>
  <c r="R430" i="216" s="1"/>
  <c r="L428" i="216"/>
  <c r="L426" i="216"/>
  <c r="L424" i="216"/>
  <c r="R424" i="216" s="1"/>
  <c r="L422" i="216"/>
  <c r="R422" i="216" s="1"/>
  <c r="L420" i="216"/>
  <c r="L463" i="216"/>
  <c r="L458" i="216"/>
  <c r="R458" i="216" s="1"/>
  <c r="L438" i="216"/>
  <c r="L435" i="216"/>
  <c r="R435" i="216" s="1"/>
  <c r="L433" i="216"/>
  <c r="L431" i="216"/>
  <c r="R431" i="216" s="1"/>
  <c r="L429" i="216"/>
  <c r="L427" i="216"/>
  <c r="R427" i="216" s="1"/>
  <c r="L425" i="216"/>
  <c r="L423" i="216"/>
  <c r="R423" i="216" s="1"/>
  <c r="L421" i="216"/>
  <c r="L419" i="216"/>
  <c r="R419" i="216" s="1"/>
  <c r="L417" i="216"/>
  <c r="L415" i="216"/>
  <c r="R415" i="216" s="1"/>
  <c r="L413" i="216"/>
  <c r="R413" i="216" s="1"/>
  <c r="L411" i="216"/>
  <c r="L409" i="216"/>
  <c r="L407" i="216"/>
  <c r="R407" i="216" s="1"/>
  <c r="L405" i="216"/>
  <c r="L402" i="216"/>
  <c r="L400" i="216"/>
  <c r="L398" i="216"/>
  <c r="R398" i="216" s="1"/>
  <c r="L396" i="216"/>
  <c r="R396" i="216" s="1"/>
  <c r="L394" i="216"/>
  <c r="L392" i="216"/>
  <c r="L390" i="216"/>
  <c r="L388" i="216"/>
  <c r="L386" i="216"/>
  <c r="L384" i="216"/>
  <c r="L382" i="216"/>
  <c r="R382" i="216" s="1"/>
  <c r="L380" i="216"/>
  <c r="R380" i="216" s="1"/>
  <c r="L378" i="216"/>
  <c r="L447" i="216"/>
  <c r="L418" i="216"/>
  <c r="R418" i="216" s="1"/>
  <c r="L414" i="216"/>
  <c r="R414" i="216" s="1"/>
  <c r="L410" i="216"/>
  <c r="L406" i="216"/>
  <c r="L436" i="216"/>
  <c r="R436" i="216" s="1"/>
  <c r="L403" i="216"/>
  <c r="R403" i="216" s="1"/>
  <c r="L401" i="216"/>
  <c r="L399" i="216"/>
  <c r="L397" i="216"/>
  <c r="R397" i="216" s="1"/>
  <c r="L395" i="216"/>
  <c r="R395" i="216" s="1"/>
  <c r="L393" i="216"/>
  <c r="L391" i="216"/>
  <c r="L389" i="216"/>
  <c r="R389" i="216" s="1"/>
  <c r="L387" i="216"/>
  <c r="R387" i="216" s="1"/>
  <c r="L385" i="216"/>
  <c r="L383" i="216"/>
  <c r="L381" i="216"/>
  <c r="R381" i="216" s="1"/>
  <c r="L379" i="216"/>
  <c r="R379" i="216" s="1"/>
  <c r="L377" i="216"/>
  <c r="L416" i="216"/>
  <c r="L408" i="216"/>
  <c r="L374" i="216"/>
  <c r="L372" i="216"/>
  <c r="R372" i="216" s="1"/>
  <c r="L370" i="216"/>
  <c r="L368" i="216"/>
  <c r="R368" i="216" s="1"/>
  <c r="L366" i="216"/>
  <c r="L364" i="216"/>
  <c r="R364" i="216" s="1"/>
  <c r="L362" i="216"/>
  <c r="L360" i="216"/>
  <c r="R360" i="216" s="1"/>
  <c r="L358" i="216"/>
  <c r="L356" i="216"/>
  <c r="R356" i="216" s="1"/>
  <c r="L376" i="216"/>
  <c r="L354" i="216"/>
  <c r="R354" i="216" s="1"/>
  <c r="L349" i="216"/>
  <c r="R349" i="216" s="1"/>
  <c r="L346" i="216"/>
  <c r="L352" i="216"/>
  <c r="L347" i="216"/>
  <c r="R347" i="216" s="1"/>
  <c r="L344" i="216"/>
  <c r="L342" i="216"/>
  <c r="L340" i="216"/>
  <c r="L338" i="216"/>
  <c r="R338" i="216" s="1"/>
  <c r="L336" i="216"/>
  <c r="R336" i="216" s="1"/>
  <c r="L334" i="216"/>
  <c r="L332" i="216"/>
  <c r="L330" i="216"/>
  <c r="R330" i="216" s="1"/>
  <c r="L328" i="216"/>
  <c r="R328" i="216" s="1"/>
  <c r="L326" i="216"/>
  <c r="L324" i="216"/>
  <c r="L322" i="216"/>
  <c r="R322" i="216" s="1"/>
  <c r="L320" i="216"/>
  <c r="R320" i="216" s="1"/>
  <c r="L318" i="216"/>
  <c r="L316" i="216"/>
  <c r="L353" i="216"/>
  <c r="R353" i="216" s="1"/>
  <c r="L350" i="216"/>
  <c r="R350" i="216" s="1"/>
  <c r="L345" i="216"/>
  <c r="R345" i="216" s="1"/>
  <c r="L412" i="216"/>
  <c r="L341" i="216"/>
  <c r="R341" i="216" s="1"/>
  <c r="L339" i="216"/>
  <c r="L337" i="216"/>
  <c r="R337" i="216" s="1"/>
  <c r="L335" i="216"/>
  <c r="L333" i="216"/>
  <c r="R333" i="216" s="1"/>
  <c r="L331" i="216"/>
  <c r="L329" i="216"/>
  <c r="R329" i="216" s="1"/>
  <c r="L327" i="216"/>
  <c r="L325" i="216"/>
  <c r="R325" i="216" s="1"/>
  <c r="L323" i="216"/>
  <c r="L321" i="216"/>
  <c r="R321" i="216" s="1"/>
  <c r="L319" i="216"/>
  <c r="L317" i="216"/>
  <c r="R317" i="216" s="1"/>
  <c r="L315" i="216"/>
  <c r="L313" i="216"/>
  <c r="R313" i="216" s="1"/>
  <c r="L311" i="216"/>
  <c r="L309" i="216"/>
  <c r="R309" i="216" s="1"/>
  <c r="L307" i="216"/>
  <c r="R307" i="216" s="1"/>
  <c r="L305" i="216"/>
  <c r="L303" i="216"/>
  <c r="L301" i="216"/>
  <c r="R301" i="216" s="1"/>
  <c r="L299" i="216"/>
  <c r="L297" i="216"/>
  <c r="L295" i="216"/>
  <c r="L293" i="216"/>
  <c r="R293" i="216" s="1"/>
  <c r="L291" i="216"/>
  <c r="R291" i="216" s="1"/>
  <c r="L289" i="216"/>
  <c r="L287" i="216"/>
  <c r="L285" i="216"/>
  <c r="L283" i="216"/>
  <c r="R283" i="216" s="1"/>
  <c r="L281" i="216"/>
  <c r="L279" i="216"/>
  <c r="L277" i="216"/>
  <c r="R277" i="216" s="1"/>
  <c r="L275" i="216"/>
  <c r="R275" i="216" s="1"/>
  <c r="L273" i="216"/>
  <c r="L271" i="216"/>
  <c r="L269" i="216"/>
  <c r="R269" i="216" s="1"/>
  <c r="L267" i="216"/>
  <c r="L265" i="216"/>
  <c r="L263" i="216"/>
  <c r="L261" i="216"/>
  <c r="R261" i="216" s="1"/>
  <c r="L259" i="216"/>
  <c r="R259" i="216" s="1"/>
  <c r="L257" i="216"/>
  <c r="L255" i="216"/>
  <c r="L253" i="216"/>
  <c r="R253" i="216" s="1"/>
  <c r="L251" i="216"/>
  <c r="L249" i="216"/>
  <c r="L247" i="216"/>
  <c r="L375" i="216"/>
  <c r="R375" i="216" s="1"/>
  <c r="L373" i="216"/>
  <c r="R373" i="216" s="1"/>
  <c r="L371" i="216"/>
  <c r="L369" i="216"/>
  <c r="L367" i="216"/>
  <c r="R367" i="216" s="1"/>
  <c r="L365" i="216"/>
  <c r="R365" i="216" s="1"/>
  <c r="L363" i="216"/>
  <c r="L361" i="216"/>
  <c r="L359" i="216"/>
  <c r="R359" i="216" s="1"/>
  <c r="L357" i="216"/>
  <c r="R357" i="216" s="1"/>
  <c r="L355" i="216"/>
  <c r="L348" i="216"/>
  <c r="L343" i="216"/>
  <c r="R343" i="216" s="1"/>
  <c r="L404" i="216"/>
  <c r="L351" i="216"/>
  <c r="L314" i="216"/>
  <c r="L312" i="216"/>
  <c r="L310" i="216"/>
  <c r="R310" i="216" s="1"/>
  <c r="L308" i="216"/>
  <c r="L306" i="216"/>
  <c r="L304" i="216"/>
  <c r="L302" i="216"/>
  <c r="R302" i="216" s="1"/>
  <c r="L300" i="216"/>
  <c r="L298" i="216"/>
  <c r="L296" i="216"/>
  <c r="L294" i="216"/>
  <c r="R294" i="216" s="1"/>
  <c r="L292" i="216"/>
  <c r="L290" i="216"/>
  <c r="L288" i="216"/>
  <c r="L286" i="216"/>
  <c r="R286" i="216" s="1"/>
  <c r="L284" i="216"/>
  <c r="L282" i="216"/>
  <c r="L280" i="216"/>
  <c r="L278" i="216"/>
  <c r="R278" i="216" s="1"/>
  <c r="L276" i="216"/>
  <c r="L274" i="216"/>
  <c r="L272" i="216"/>
  <c r="L270" i="216"/>
  <c r="R270" i="216" s="1"/>
  <c r="L268" i="216"/>
  <c r="L266" i="216"/>
  <c r="L264" i="216"/>
  <c r="L262" i="216"/>
  <c r="R262" i="216" s="1"/>
  <c r="L260" i="216"/>
  <c r="L258" i="216"/>
  <c r="L256" i="216"/>
  <c r="L254" i="216"/>
  <c r="R254" i="216" s="1"/>
  <c r="L252" i="216"/>
  <c r="L250" i="216"/>
  <c r="L248" i="216"/>
  <c r="L246" i="216"/>
  <c r="R246" i="216" s="1"/>
  <c r="L244" i="216"/>
  <c r="L242" i="216"/>
  <c r="L240" i="216"/>
  <c r="R240" i="216" s="1"/>
  <c r="L238" i="216"/>
  <c r="R238" i="216" s="1"/>
  <c r="L236" i="216"/>
  <c r="L234" i="216"/>
  <c r="L232" i="216"/>
  <c r="R232" i="216" s="1"/>
  <c r="L245" i="216"/>
  <c r="R245" i="216" s="1"/>
  <c r="L241" i="216"/>
  <c r="L237" i="216"/>
  <c r="L233" i="216"/>
  <c r="L243" i="216"/>
  <c r="R243" i="216" s="1"/>
  <c r="L239" i="216"/>
  <c r="L235" i="216"/>
  <c r="L231" i="216"/>
  <c r="R231" i="216" s="1"/>
  <c r="L230" i="216"/>
  <c r="L228" i="216"/>
  <c r="R228" i="216" s="1"/>
  <c r="L226" i="216"/>
  <c r="L224" i="216"/>
  <c r="R224" i="216" s="1"/>
  <c r="L222" i="216"/>
  <c r="L220" i="216"/>
  <c r="R220" i="216" s="1"/>
  <c r="L218" i="216"/>
  <c r="L216" i="216"/>
  <c r="R216" i="216" s="1"/>
  <c r="L214" i="216"/>
  <c r="L212" i="216"/>
  <c r="R212" i="216" s="1"/>
  <c r="L229" i="216"/>
  <c r="L227" i="216"/>
  <c r="R227" i="216" s="1"/>
  <c r="L225" i="216"/>
  <c r="L223" i="216"/>
  <c r="L221" i="216"/>
  <c r="L219" i="216"/>
  <c r="R219" i="216" s="1"/>
  <c r="L217" i="216"/>
  <c r="L215" i="216"/>
  <c r="L213" i="216"/>
  <c r="L211" i="216"/>
  <c r="R211" i="216" s="1"/>
  <c r="L209" i="216"/>
  <c r="L207" i="216"/>
  <c r="L205" i="216"/>
  <c r="L203" i="216"/>
  <c r="L201" i="216"/>
  <c r="R201" i="216" s="1"/>
  <c r="L199" i="216"/>
  <c r="R199" i="216" s="1"/>
  <c r="L197" i="216"/>
  <c r="L195" i="216"/>
  <c r="R195" i="216" s="1"/>
  <c r="L193" i="216"/>
  <c r="R193" i="216" s="1"/>
  <c r="L210" i="216"/>
  <c r="L202" i="216"/>
  <c r="L194" i="216"/>
  <c r="R194" i="216" s="1"/>
  <c r="L204" i="216"/>
  <c r="R204" i="216" s="1"/>
  <c r="L196" i="216"/>
  <c r="R196" i="216" s="1"/>
  <c r="L191" i="216"/>
  <c r="L189" i="216"/>
  <c r="L187" i="216"/>
  <c r="R187" i="216" s="1"/>
  <c r="L185" i="216"/>
  <c r="L183" i="216"/>
  <c r="L181" i="216"/>
  <c r="L179" i="216"/>
  <c r="R179" i="216" s="1"/>
  <c r="L177" i="216"/>
  <c r="L175" i="216"/>
  <c r="L173" i="216"/>
  <c r="L171" i="216"/>
  <c r="R171" i="216" s="1"/>
  <c r="L169" i="216"/>
  <c r="L167" i="216"/>
  <c r="L165" i="216"/>
  <c r="L163" i="216"/>
  <c r="R163" i="216" s="1"/>
  <c r="L161" i="216"/>
  <c r="L159" i="216"/>
  <c r="L157" i="216"/>
  <c r="L155" i="216"/>
  <c r="R155" i="216" s="1"/>
  <c r="L153" i="216"/>
  <c r="L151" i="216"/>
  <c r="L149" i="216"/>
  <c r="L147" i="216"/>
  <c r="R147" i="216" s="1"/>
  <c r="L145" i="216"/>
  <c r="L143" i="216"/>
  <c r="L141" i="216"/>
  <c r="L139" i="216"/>
  <c r="R139" i="216" s="1"/>
  <c r="L137" i="216"/>
  <c r="L135" i="216"/>
  <c r="L133" i="216"/>
  <c r="L131" i="216"/>
  <c r="R131" i="216" s="1"/>
  <c r="L129" i="216"/>
  <c r="L127" i="216"/>
  <c r="L125" i="216"/>
  <c r="L123" i="216"/>
  <c r="R123" i="216" s="1"/>
  <c r="L121" i="216"/>
  <c r="L119" i="216"/>
  <c r="L117" i="216"/>
  <c r="L115" i="216"/>
  <c r="R115" i="216" s="1"/>
  <c r="L113" i="216"/>
  <c r="L111" i="216"/>
  <c r="L206" i="216"/>
  <c r="R206" i="216" s="1"/>
  <c r="L198" i="216"/>
  <c r="L208" i="216"/>
  <c r="R208" i="216" s="1"/>
  <c r="L200" i="216"/>
  <c r="L192" i="216"/>
  <c r="R192" i="216" s="1"/>
  <c r="L190" i="216"/>
  <c r="L188" i="216"/>
  <c r="R188" i="216" s="1"/>
  <c r="L186" i="216"/>
  <c r="L184" i="216"/>
  <c r="R184" i="216" s="1"/>
  <c r="L182" i="216"/>
  <c r="L180" i="216"/>
  <c r="R180" i="216" s="1"/>
  <c r="L178" i="216"/>
  <c r="L176" i="216"/>
  <c r="R176" i="216" s="1"/>
  <c r="L174" i="216"/>
  <c r="L172" i="216"/>
  <c r="R172" i="216" s="1"/>
  <c r="L170" i="216"/>
  <c r="L168" i="216"/>
  <c r="R168" i="216" s="1"/>
  <c r="L166" i="216"/>
  <c r="L164" i="216"/>
  <c r="R164" i="216" s="1"/>
  <c r="L162" i="216"/>
  <c r="L160" i="216"/>
  <c r="R160" i="216" s="1"/>
  <c r="L158" i="216"/>
  <c r="L156" i="216"/>
  <c r="R156" i="216" s="1"/>
  <c r="L154" i="216"/>
  <c r="L152" i="216"/>
  <c r="R152" i="216" s="1"/>
  <c r="L150" i="216"/>
  <c r="L148" i="216"/>
  <c r="R148" i="216" s="1"/>
  <c r="L146" i="216"/>
  <c r="L144" i="216"/>
  <c r="R144" i="216" s="1"/>
  <c r="L142" i="216"/>
  <c r="L140" i="216"/>
  <c r="R140" i="216" s="1"/>
  <c r="L138" i="216"/>
  <c r="L136" i="216"/>
  <c r="R136" i="216" s="1"/>
  <c r="L134" i="216"/>
  <c r="L132" i="216"/>
  <c r="R132" i="216" s="1"/>
  <c r="L130" i="216"/>
  <c r="L128" i="216"/>
  <c r="R128" i="216" s="1"/>
  <c r="L126" i="216"/>
  <c r="L124" i="216"/>
  <c r="R124" i="216" s="1"/>
  <c r="L122" i="216"/>
  <c r="L120" i="216"/>
  <c r="R120" i="216" s="1"/>
  <c r="L118" i="216"/>
  <c r="L116" i="216"/>
  <c r="R116" i="216" s="1"/>
  <c r="L114" i="216"/>
  <c r="L112" i="216"/>
  <c r="R112" i="216" s="1"/>
  <c r="R28" i="216"/>
  <c r="R29" i="216"/>
  <c r="R30" i="216"/>
  <c r="R32" i="216"/>
  <c r="R33" i="216"/>
  <c r="R34" i="216"/>
  <c r="AN36" i="216"/>
  <c r="AK37" i="216"/>
  <c r="L38" i="216"/>
  <c r="AL38" i="216"/>
  <c r="H39" i="216"/>
  <c r="R39" i="216"/>
  <c r="AN40" i="216"/>
  <c r="AK41" i="216"/>
  <c r="L42" i="216"/>
  <c r="AL42" i="216"/>
  <c r="J42" i="216" s="1"/>
  <c r="P42" i="216" s="1"/>
  <c r="R43" i="216"/>
  <c r="AK44" i="216"/>
  <c r="AK46" i="216"/>
  <c r="R47" i="216"/>
  <c r="AK48" i="216"/>
  <c r="AK50" i="216"/>
  <c r="R51" i="216"/>
  <c r="AK52" i="216"/>
  <c r="AK54" i="216"/>
  <c r="R55" i="216"/>
  <c r="AK56" i="216"/>
  <c r="AK58" i="216"/>
  <c r="R59" i="216"/>
  <c r="AK60" i="216"/>
  <c r="AK62" i="216"/>
  <c r="R63" i="216"/>
  <c r="AK64" i="216"/>
  <c r="AK66" i="216"/>
  <c r="AK68" i="216"/>
  <c r="R69" i="216"/>
  <c r="AK70" i="216"/>
  <c r="R71" i="216"/>
  <c r="AK72" i="216"/>
  <c r="AK74" i="216"/>
  <c r="R75" i="216"/>
  <c r="AK76" i="216"/>
  <c r="R77" i="216"/>
  <c r="AK78" i="216"/>
  <c r="R79" i="216"/>
  <c r="AK80" i="216"/>
  <c r="AK82" i="216"/>
  <c r="AK84" i="216"/>
  <c r="R85" i="216"/>
  <c r="AK86" i="216"/>
  <c r="R87" i="216"/>
  <c r="AK88" i="216"/>
  <c r="AK90" i="216"/>
  <c r="R91" i="216"/>
  <c r="AK92" i="216"/>
  <c r="R93" i="216"/>
  <c r="AK94" i="216"/>
  <c r="R95" i="216"/>
  <c r="AK96" i="216"/>
  <c r="AK98" i="216"/>
  <c r="R99" i="216"/>
  <c r="AK100" i="216"/>
  <c r="R101" i="216"/>
  <c r="AK102" i="216"/>
  <c r="R103" i="216"/>
  <c r="AK104" i="216"/>
  <c r="AK106" i="216"/>
  <c r="R107" i="216"/>
  <c r="AK108" i="216"/>
  <c r="R109" i="216"/>
  <c r="J234" i="216" l="1"/>
  <c r="P234" i="216" s="1"/>
  <c r="J242" i="216"/>
  <c r="P242" i="216" s="1"/>
  <c r="J413" i="216"/>
  <c r="P413" i="216" s="1"/>
  <c r="AL105" i="216"/>
  <c r="AL97" i="216"/>
  <c r="AL89" i="216"/>
  <c r="AL24" i="216"/>
  <c r="AL41" i="216"/>
  <c r="AN125" i="216"/>
  <c r="AL130" i="216"/>
  <c r="J130" i="216" s="1"/>
  <c r="P130" i="216" s="1"/>
  <c r="AN157" i="216"/>
  <c r="AL162" i="216"/>
  <c r="J162" i="216" s="1"/>
  <c r="P162" i="216" s="1"/>
  <c r="AN110" i="216"/>
  <c r="AN114" i="216"/>
  <c r="J127" i="216"/>
  <c r="P127" i="216" s="1"/>
  <c r="J135" i="216"/>
  <c r="P135" i="216" s="1"/>
  <c r="J175" i="216"/>
  <c r="P175" i="216" s="1"/>
  <c r="J183" i="216"/>
  <c r="P183" i="216" s="1"/>
  <c r="AL204" i="216"/>
  <c r="AN215" i="216"/>
  <c r="AN247" i="216"/>
  <c r="AN255" i="216"/>
  <c r="AN263" i="216"/>
  <c r="AN271" i="216"/>
  <c r="AN279" i="216"/>
  <c r="AN287" i="216"/>
  <c r="AN295" i="216"/>
  <c r="AN303" i="216"/>
  <c r="AN311" i="216"/>
  <c r="J317" i="216"/>
  <c r="P317" i="216" s="1"/>
  <c r="J325" i="216"/>
  <c r="P325" i="216" s="1"/>
  <c r="J333" i="216"/>
  <c r="P333" i="216" s="1"/>
  <c r="J341" i="216"/>
  <c r="P341" i="216" s="1"/>
  <c r="J410" i="216"/>
  <c r="P410" i="216" s="1"/>
  <c r="AL356" i="216"/>
  <c r="AL364" i="216"/>
  <c r="AL372" i="216"/>
  <c r="AN382" i="216"/>
  <c r="AN390" i="216"/>
  <c r="AN398" i="216"/>
  <c r="AN422" i="216"/>
  <c r="AN430" i="216"/>
  <c r="AL445" i="216"/>
  <c r="AN457" i="216"/>
  <c r="AL449" i="216"/>
  <c r="AL473" i="216"/>
  <c r="AL477" i="216"/>
  <c r="AL481" i="216"/>
  <c r="AN485" i="216"/>
  <c r="AN493" i="216"/>
  <c r="AL98" i="216"/>
  <c r="AN82" i="216"/>
  <c r="AN74" i="216"/>
  <c r="AN66" i="216"/>
  <c r="AL57" i="216"/>
  <c r="AL49" i="216"/>
  <c r="AL32" i="216"/>
  <c r="J30" i="216"/>
  <c r="P30" i="216" s="1"/>
  <c r="AL28" i="216"/>
  <c r="J28" i="216" s="1"/>
  <c r="P28" i="216" s="1"/>
  <c r="J132" i="216"/>
  <c r="P132" i="216" s="1"/>
  <c r="J164" i="216"/>
  <c r="P164" i="216" s="1"/>
  <c r="AN173" i="216"/>
  <c r="AL178" i="216"/>
  <c r="J178" i="216" s="1"/>
  <c r="P178" i="216" s="1"/>
  <c r="AL133" i="216"/>
  <c r="AL210" i="216"/>
  <c r="AN218" i="216"/>
  <c r="AL223" i="216"/>
  <c r="AN318" i="216"/>
  <c r="AN326" i="216"/>
  <c r="AN334" i="216"/>
  <c r="AL343" i="216"/>
  <c r="AN349" i="216"/>
  <c r="AN393" i="216"/>
  <c r="AN397" i="216"/>
  <c r="AN433" i="216"/>
  <c r="J450" i="216"/>
  <c r="P450" i="216" s="1"/>
  <c r="AN488" i="216"/>
  <c r="J38" i="216"/>
  <c r="P38" i="216" s="1"/>
  <c r="AN106" i="216"/>
  <c r="AN90" i="216"/>
  <c r="AL81" i="216"/>
  <c r="AL73" i="216"/>
  <c r="AL39" i="216"/>
  <c r="AN165" i="216"/>
  <c r="J191" i="216"/>
  <c r="P191" i="216" s="1"/>
  <c r="AN234" i="216"/>
  <c r="AN242" i="216"/>
  <c r="J238" i="216"/>
  <c r="P238" i="216" s="1"/>
  <c r="AL246" i="216"/>
  <c r="J246" i="216" s="1"/>
  <c r="P246" i="216" s="1"/>
  <c r="AL258" i="216"/>
  <c r="J258" i="216" s="1"/>
  <c r="P258" i="216" s="1"/>
  <c r="J262" i="216"/>
  <c r="P262" i="216" s="1"/>
  <c r="J266" i="216"/>
  <c r="P266" i="216" s="1"/>
  <c r="AL270" i="216"/>
  <c r="J270" i="216" s="1"/>
  <c r="P270" i="216" s="1"/>
  <c r="AL286" i="216"/>
  <c r="AL298" i="216"/>
  <c r="J302" i="216"/>
  <c r="P302" i="216" s="1"/>
  <c r="J310" i="216"/>
  <c r="P310" i="216" s="1"/>
  <c r="AL315" i="216"/>
  <c r="J315" i="216" s="1"/>
  <c r="P315" i="216" s="1"/>
  <c r="AL323" i="216"/>
  <c r="J323" i="216" s="1"/>
  <c r="P323" i="216" s="1"/>
  <c r="AL331" i="216"/>
  <c r="J331" i="216" s="1"/>
  <c r="P331" i="216" s="1"/>
  <c r="AL339" i="216"/>
  <c r="J339" i="216" s="1"/>
  <c r="P339" i="216" s="1"/>
  <c r="AN413" i="216"/>
  <c r="J417" i="216"/>
  <c r="P417" i="216" s="1"/>
  <c r="AL421" i="216"/>
  <c r="J425" i="216"/>
  <c r="P425" i="216" s="1"/>
  <c r="J139" i="216"/>
  <c r="P139" i="216" s="1"/>
  <c r="J187" i="216"/>
  <c r="P187" i="216" s="1"/>
  <c r="J472" i="216"/>
  <c r="P472" i="216" s="1"/>
  <c r="J123" i="216"/>
  <c r="P123" i="216" s="1"/>
  <c r="J131" i="216"/>
  <c r="P131" i="216" s="1"/>
  <c r="J171" i="216"/>
  <c r="P171" i="216" s="1"/>
  <c r="J179" i="216"/>
  <c r="P179" i="216" s="1"/>
  <c r="J210" i="216"/>
  <c r="P210" i="216" s="1"/>
  <c r="J250" i="216"/>
  <c r="P250" i="216" s="1"/>
  <c r="J254" i="216"/>
  <c r="P254" i="216" s="1"/>
  <c r="J274" i="216"/>
  <c r="P274" i="216" s="1"/>
  <c r="J278" i="216"/>
  <c r="P278" i="216" s="1"/>
  <c r="J290" i="216"/>
  <c r="P290" i="216" s="1"/>
  <c r="J345" i="216"/>
  <c r="P345" i="216" s="1"/>
  <c r="J405" i="216"/>
  <c r="P405" i="216" s="1"/>
  <c r="J409" i="216"/>
  <c r="P409" i="216" s="1"/>
  <c r="J433" i="216"/>
  <c r="P433" i="216" s="1"/>
  <c r="J43" i="216"/>
  <c r="P43" i="216" s="1"/>
  <c r="J124" i="216"/>
  <c r="P124" i="216" s="1"/>
  <c r="J142" i="216"/>
  <c r="P142" i="216" s="1"/>
  <c r="J156" i="216"/>
  <c r="P156" i="216" s="1"/>
  <c r="J174" i="216"/>
  <c r="P174" i="216" s="1"/>
  <c r="J188" i="216"/>
  <c r="P188" i="216" s="1"/>
  <c r="J111" i="216"/>
  <c r="P111" i="216" s="1"/>
  <c r="J115" i="216"/>
  <c r="P115" i="216" s="1"/>
  <c r="J119" i="216"/>
  <c r="P119" i="216" s="1"/>
  <c r="J155" i="216"/>
  <c r="P155" i="216" s="1"/>
  <c r="J159" i="216"/>
  <c r="P159" i="216" s="1"/>
  <c r="J163" i="216"/>
  <c r="P163" i="216" s="1"/>
  <c r="J167" i="216"/>
  <c r="P167" i="216" s="1"/>
  <c r="J202" i="216"/>
  <c r="P202" i="216" s="1"/>
  <c r="J230" i="216"/>
  <c r="P230" i="216" s="1"/>
  <c r="J418" i="216"/>
  <c r="P418" i="216" s="1"/>
  <c r="J438" i="216"/>
  <c r="P438" i="216" s="1"/>
  <c r="H9" i="216"/>
  <c r="J35" i="216"/>
  <c r="P35" i="216" s="1"/>
  <c r="J31" i="216"/>
  <c r="P31" i="216" s="1"/>
  <c r="J27" i="216"/>
  <c r="P27" i="216" s="1"/>
  <c r="J24" i="216"/>
  <c r="P24" i="216" s="1"/>
  <c r="J116" i="216"/>
  <c r="P116" i="216" s="1"/>
  <c r="J134" i="216"/>
  <c r="P134" i="216" s="1"/>
  <c r="J148" i="216"/>
  <c r="P148" i="216" s="1"/>
  <c r="J166" i="216"/>
  <c r="P166" i="216" s="1"/>
  <c r="J180" i="216"/>
  <c r="P180" i="216" s="1"/>
  <c r="J147" i="216"/>
  <c r="P147" i="216" s="1"/>
  <c r="J151" i="216"/>
  <c r="P151" i="216" s="1"/>
  <c r="J194" i="216"/>
  <c r="P194" i="216" s="1"/>
  <c r="J344" i="216"/>
  <c r="P344" i="216" s="1"/>
  <c r="J354" i="216"/>
  <c r="P354" i="216" s="1"/>
  <c r="J363" i="216"/>
  <c r="P363" i="216" s="1"/>
  <c r="J371" i="216"/>
  <c r="P371" i="216" s="1"/>
  <c r="J376" i="216"/>
  <c r="P376" i="216" s="1"/>
  <c r="J380" i="216"/>
  <c r="P380" i="216" s="1"/>
  <c r="J384" i="216"/>
  <c r="P384" i="216" s="1"/>
  <c r="J388" i="216"/>
  <c r="P388" i="216" s="1"/>
  <c r="J392" i="216"/>
  <c r="P392" i="216" s="1"/>
  <c r="J396" i="216"/>
  <c r="P396" i="216" s="1"/>
  <c r="J400" i="216"/>
  <c r="P400" i="216" s="1"/>
  <c r="J457" i="216"/>
  <c r="P457" i="216" s="1"/>
  <c r="J471" i="216"/>
  <c r="P471" i="216" s="1"/>
  <c r="H45" i="216"/>
  <c r="H46" i="216" s="1"/>
  <c r="H47" i="216" s="1"/>
  <c r="AM109" i="216"/>
  <c r="AM103" i="216"/>
  <c r="AM89" i="216"/>
  <c r="AM83" i="216"/>
  <c r="AM77" i="216"/>
  <c r="AM71" i="216"/>
  <c r="AM57" i="216"/>
  <c r="AM51" i="216"/>
  <c r="AM45" i="216"/>
  <c r="AM35" i="216"/>
  <c r="AM33" i="216"/>
  <c r="AM31" i="216"/>
  <c r="AM29" i="216"/>
  <c r="AM27" i="216"/>
  <c r="AM24" i="216"/>
  <c r="AM108" i="216"/>
  <c r="AM100" i="216"/>
  <c r="AM92" i="216"/>
  <c r="AM84" i="216"/>
  <c r="AM76" i="216"/>
  <c r="AM68" i="216"/>
  <c r="AM60" i="216"/>
  <c r="K60" i="216" s="1"/>
  <c r="AM52" i="216"/>
  <c r="K52" i="216" s="1"/>
  <c r="AM193" i="216"/>
  <c r="AM201" i="216"/>
  <c r="AM206" i="216"/>
  <c r="AM222" i="216"/>
  <c r="AM239" i="216"/>
  <c r="AM245" i="216"/>
  <c r="AM271" i="216"/>
  <c r="AM257" i="216"/>
  <c r="AM296" i="216"/>
  <c r="AM318" i="216"/>
  <c r="AM353" i="216"/>
  <c r="AM374" i="216"/>
  <c r="AM391" i="216"/>
  <c r="AM488" i="216"/>
  <c r="AM489" i="216"/>
  <c r="AM477" i="216"/>
  <c r="AM468" i="216"/>
  <c r="AM456" i="216"/>
  <c r="AM459" i="216"/>
  <c r="AM425" i="216"/>
  <c r="AM422" i="216"/>
  <c r="AM395" i="216"/>
  <c r="AM379" i="216"/>
  <c r="AM403" i="216"/>
  <c r="AM386" i="216"/>
  <c r="AM362" i="216"/>
  <c r="AM392" i="216"/>
  <c r="AM435" i="216"/>
  <c r="AM373" i="216"/>
  <c r="AM357" i="216"/>
  <c r="AM444" i="216"/>
  <c r="AM348" i="216"/>
  <c r="AM338" i="216"/>
  <c r="AM322" i="216"/>
  <c r="AM388" i="216"/>
  <c r="AM329" i="216"/>
  <c r="AM396" i="216"/>
  <c r="AM300" i="216"/>
  <c r="AM284" i="216"/>
  <c r="AM268" i="216"/>
  <c r="AM252" i="216"/>
  <c r="AM299" i="216"/>
  <c r="AM303" i="216"/>
  <c r="AM297" i="216"/>
  <c r="AM242" i="216"/>
  <c r="AM234" i="216"/>
  <c r="AM227" i="216"/>
  <c r="AM223" i="216"/>
  <c r="AM219" i="216"/>
  <c r="AM215" i="216"/>
  <c r="AM211" i="216"/>
  <c r="AM191" i="216"/>
  <c r="AM187" i="216"/>
  <c r="AM183" i="216"/>
  <c r="AM179" i="216"/>
  <c r="AM175" i="216"/>
  <c r="AM171" i="216"/>
  <c r="AM167" i="216"/>
  <c r="AM163" i="216"/>
  <c r="K163" i="216" s="1"/>
  <c r="Q163" i="216" s="1"/>
  <c r="AA163" i="216" s="1"/>
  <c r="AB163" i="216" s="1"/>
  <c r="AM159" i="216"/>
  <c r="AM155" i="216"/>
  <c r="AM151" i="216"/>
  <c r="AM147" i="216"/>
  <c r="AM143" i="216"/>
  <c r="AM139" i="216"/>
  <c r="AM135" i="216"/>
  <c r="AM131" i="216"/>
  <c r="AM127" i="216"/>
  <c r="AM123" i="216"/>
  <c r="K123" i="216" s="1"/>
  <c r="AM119" i="216"/>
  <c r="AM115" i="216"/>
  <c r="AM111" i="216"/>
  <c r="AM190" i="216"/>
  <c r="AM186" i="216"/>
  <c r="AM182" i="216"/>
  <c r="AM178" i="216"/>
  <c r="AM174" i="216"/>
  <c r="AM170" i="216"/>
  <c r="AM166" i="216"/>
  <c r="AM162" i="216"/>
  <c r="AM158" i="216"/>
  <c r="AM154" i="216"/>
  <c r="AM150" i="216"/>
  <c r="AM146" i="216"/>
  <c r="AM142" i="216"/>
  <c r="AM138" i="216"/>
  <c r="AM134" i="216"/>
  <c r="AM130" i="216"/>
  <c r="AM126" i="216"/>
  <c r="AM122" i="216"/>
  <c r="AM118" i="216"/>
  <c r="AM114" i="216"/>
  <c r="AM209" i="216"/>
  <c r="AM487" i="216"/>
  <c r="AM469" i="216"/>
  <c r="AM474" i="216"/>
  <c r="AM481" i="216"/>
  <c r="AM472" i="216"/>
  <c r="AM462" i="216"/>
  <c r="AM446" i="216"/>
  <c r="AM463" i="216"/>
  <c r="AM443" i="216"/>
  <c r="AM405" i="216"/>
  <c r="AM399" i="216"/>
  <c r="AM383" i="216"/>
  <c r="AM420" i="216"/>
  <c r="AM402" i="216"/>
  <c r="AM366" i="216"/>
  <c r="AM382" i="216"/>
  <c r="AM361" i="216"/>
  <c r="AM345" i="216"/>
  <c r="K345" i="216" s="1"/>
  <c r="Q345" i="216" s="1"/>
  <c r="AA345" i="216" s="1"/>
  <c r="AB345" i="216" s="1"/>
  <c r="AM326" i="216"/>
  <c r="AM354" i="216"/>
  <c r="AM333" i="216"/>
  <c r="AM317" i="216"/>
  <c r="AM304" i="216"/>
  <c r="AM288" i="216"/>
  <c r="AM272" i="216"/>
  <c r="AM256" i="216"/>
  <c r="AM350" i="216"/>
  <c r="AM301" i="216"/>
  <c r="AM305" i="216"/>
  <c r="AM259" i="216"/>
  <c r="AM281" i="216"/>
  <c r="AM265" i="216"/>
  <c r="AM249" i="216"/>
  <c r="AM279" i="216"/>
  <c r="AM263" i="216"/>
  <c r="AM289" i="216"/>
  <c r="AM269" i="216"/>
  <c r="AM253" i="216"/>
  <c r="AM241" i="216"/>
  <c r="AM237" i="216"/>
  <c r="AM233" i="216"/>
  <c r="AM230" i="216"/>
  <c r="AM228" i="216"/>
  <c r="AM224" i="216"/>
  <c r="AM220" i="216"/>
  <c r="AM216" i="216"/>
  <c r="AM212" i="216"/>
  <c r="AM208" i="216"/>
  <c r="AM204" i="216"/>
  <c r="AM200" i="216"/>
  <c r="AM196" i="216"/>
  <c r="AM192" i="216"/>
  <c r="AM203" i="216"/>
  <c r="AM195" i="216"/>
  <c r="AM484" i="216"/>
  <c r="AM493" i="216"/>
  <c r="AM452" i="216"/>
  <c r="AM441" i="216"/>
  <c r="AM436" i="216"/>
  <c r="AM440" i="216"/>
  <c r="AM429" i="216"/>
  <c r="AM432" i="216"/>
  <c r="AM413" i="216"/>
  <c r="AM387" i="216"/>
  <c r="AM418" i="216"/>
  <c r="AM414" i="216"/>
  <c r="AM410" i="216"/>
  <c r="AM406" i="216"/>
  <c r="AM426" i="216"/>
  <c r="AM370" i="216"/>
  <c r="AM434" i="216"/>
  <c r="AM398" i="216"/>
  <c r="AM365" i="216"/>
  <c r="AM349" i="216"/>
  <c r="AM330" i="216"/>
  <c r="AM380" i="216"/>
  <c r="AM337" i="216"/>
  <c r="AM321" i="216"/>
  <c r="AM308" i="216"/>
  <c r="AM292" i="216"/>
  <c r="AM276" i="216"/>
  <c r="AM260" i="216"/>
  <c r="AM342" i="216"/>
  <c r="AM275" i="216"/>
  <c r="AM232" i="216"/>
  <c r="AM285" i="216"/>
  <c r="AM238" i="216"/>
  <c r="AM247" i="216"/>
  <c r="AM229" i="216"/>
  <c r="AM225" i="216"/>
  <c r="AM221" i="216"/>
  <c r="AM217" i="216"/>
  <c r="AM213" i="216"/>
  <c r="AM189" i="216"/>
  <c r="AM185" i="216"/>
  <c r="AM181" i="216"/>
  <c r="AM177" i="216"/>
  <c r="AM173" i="216"/>
  <c r="AM169" i="216"/>
  <c r="AM165" i="216"/>
  <c r="AM161" i="216"/>
  <c r="AM157" i="216"/>
  <c r="AM153" i="216"/>
  <c r="AM149" i="216"/>
  <c r="AM145" i="216"/>
  <c r="AM141" i="216"/>
  <c r="AM137" i="216"/>
  <c r="AM133" i="216"/>
  <c r="AM129" i="216"/>
  <c r="AM125" i="216"/>
  <c r="AM121" i="216"/>
  <c r="AM117" i="216"/>
  <c r="AM113" i="216"/>
  <c r="AM188" i="216"/>
  <c r="AM184" i="216"/>
  <c r="AM180" i="216"/>
  <c r="AM176" i="216"/>
  <c r="AM172" i="216"/>
  <c r="AM168" i="216"/>
  <c r="AM164" i="216"/>
  <c r="AM160" i="216"/>
  <c r="AM156" i="216"/>
  <c r="AM152" i="216"/>
  <c r="AM148" i="216"/>
  <c r="AM144" i="216"/>
  <c r="AM140" i="216"/>
  <c r="AM136" i="216"/>
  <c r="AM132" i="216"/>
  <c r="AM128" i="216"/>
  <c r="AM124" i="216"/>
  <c r="AM120" i="216"/>
  <c r="AM116" i="216"/>
  <c r="AM112" i="216"/>
  <c r="AM97" i="216"/>
  <c r="AM91" i="216"/>
  <c r="AM85" i="216"/>
  <c r="AM79" i="216"/>
  <c r="AM65" i="216"/>
  <c r="AM59" i="216"/>
  <c r="AM53" i="216"/>
  <c r="AM47" i="216"/>
  <c r="AM39" i="216"/>
  <c r="AM23" i="216"/>
  <c r="AM40" i="216"/>
  <c r="AM102" i="216"/>
  <c r="AM94" i="216"/>
  <c r="AM86" i="216"/>
  <c r="AM78" i="216"/>
  <c r="AM70" i="216"/>
  <c r="AM62" i="216"/>
  <c r="AM54" i="216"/>
  <c r="AM44" i="216"/>
  <c r="AM41" i="216"/>
  <c r="AM202" i="216"/>
  <c r="AM218" i="216"/>
  <c r="AM235" i="216"/>
  <c r="AM255" i="216"/>
  <c r="AM240" i="216"/>
  <c r="K240" i="216" s="1"/>
  <c r="Q240" i="216" s="1"/>
  <c r="AA240" i="216" s="1"/>
  <c r="AB240" i="216" s="1"/>
  <c r="AM283" i="216"/>
  <c r="AM248" i="216"/>
  <c r="AM312" i="216"/>
  <c r="AM334" i="216"/>
  <c r="AM369" i="216"/>
  <c r="AM376" i="216"/>
  <c r="AM450" i="216"/>
  <c r="AM478" i="216"/>
  <c r="K155" i="216"/>
  <c r="Q155" i="216" s="1"/>
  <c r="AA155" i="216" s="1"/>
  <c r="AB155" i="216" s="1"/>
  <c r="H40" i="216"/>
  <c r="AM105" i="216"/>
  <c r="AM99" i="216"/>
  <c r="AM93" i="216"/>
  <c r="AM87" i="216"/>
  <c r="AM73" i="216"/>
  <c r="AM67" i="216"/>
  <c r="AM61" i="216"/>
  <c r="AM55" i="216"/>
  <c r="AM34" i="216"/>
  <c r="AM32" i="216"/>
  <c r="AM30" i="216"/>
  <c r="AM28" i="216"/>
  <c r="AM26" i="216"/>
  <c r="AM36" i="216"/>
  <c r="AM104" i="216"/>
  <c r="AM96" i="216"/>
  <c r="AM88" i="216"/>
  <c r="AM80" i="216"/>
  <c r="AM72" i="216"/>
  <c r="AM64" i="216"/>
  <c r="AM56" i="216"/>
  <c r="AM48" i="216"/>
  <c r="AM46" i="216"/>
  <c r="K46" i="216" s="1"/>
  <c r="AM198" i="216"/>
  <c r="AM214" i="216"/>
  <c r="AM231" i="216"/>
  <c r="AM277" i="216"/>
  <c r="AM264" i="216"/>
  <c r="AM325" i="216"/>
  <c r="AM421" i="216"/>
  <c r="AM479" i="216"/>
  <c r="K139" i="216"/>
  <c r="Q139" i="216" s="1"/>
  <c r="AA139" i="216" s="1"/>
  <c r="AB139" i="216" s="1"/>
  <c r="K171" i="216"/>
  <c r="Q171" i="216" s="1"/>
  <c r="AA171" i="216" s="1"/>
  <c r="AB171" i="216" s="1"/>
  <c r="K232" i="216"/>
  <c r="Q232" i="216" s="1"/>
  <c r="AA232" i="216" s="1"/>
  <c r="AB232" i="216" s="1"/>
  <c r="K131" i="216"/>
  <c r="Q131" i="216" s="1"/>
  <c r="AA131" i="216" s="1"/>
  <c r="AB131" i="216" s="1"/>
  <c r="K135" i="216"/>
  <c r="Q135" i="216" s="1"/>
  <c r="AA135" i="216" s="1"/>
  <c r="AB135" i="216" s="1"/>
  <c r="K167" i="216"/>
  <c r="Q167" i="216" s="1"/>
  <c r="AA167" i="216" s="1"/>
  <c r="AB167" i="216" s="1"/>
  <c r="K187" i="216"/>
  <c r="Q187" i="216" s="1"/>
  <c r="AA187" i="216" s="1"/>
  <c r="AB187" i="216" s="1"/>
  <c r="K234" i="216"/>
  <c r="Q234" i="216" s="1"/>
  <c r="AA234" i="216" s="1"/>
  <c r="AB234" i="216" s="1"/>
  <c r="K242" i="216"/>
  <c r="Q242" i="216" s="1"/>
  <c r="AA242" i="216" s="1"/>
  <c r="AB242" i="216" s="1"/>
  <c r="K36" i="216"/>
  <c r="Q36" i="216" s="1"/>
  <c r="AA36" i="216" s="1"/>
  <c r="AB36" i="216" s="1"/>
  <c r="K115" i="216"/>
  <c r="Q115" i="216" s="1"/>
  <c r="AA115" i="216" s="1"/>
  <c r="AB115" i="216" s="1"/>
  <c r="K119" i="216"/>
  <c r="Q119" i="216" s="1"/>
  <c r="AA119" i="216" s="1"/>
  <c r="AB119" i="216" s="1"/>
  <c r="K129" i="216"/>
  <c r="Q129" i="216" s="1"/>
  <c r="AA129" i="216" s="1"/>
  <c r="AB129" i="216" s="1"/>
  <c r="K133" i="216"/>
  <c r="Q133" i="216" s="1"/>
  <c r="AA133" i="216" s="1"/>
  <c r="AB133" i="216" s="1"/>
  <c r="K137" i="216"/>
  <c r="Q137" i="216" s="1"/>
  <c r="AA137" i="216" s="1"/>
  <c r="AB137" i="216" s="1"/>
  <c r="K147" i="216"/>
  <c r="Q147" i="216" s="1"/>
  <c r="AA147" i="216" s="1"/>
  <c r="AB147" i="216" s="1"/>
  <c r="K151" i="216"/>
  <c r="Q151" i="216" s="1"/>
  <c r="AA151" i="216" s="1"/>
  <c r="AB151" i="216" s="1"/>
  <c r="K161" i="216"/>
  <c r="Q161" i="216" s="1"/>
  <c r="AA161" i="216" s="1"/>
  <c r="AB161" i="216" s="1"/>
  <c r="K165" i="216"/>
  <c r="Q165" i="216" s="1"/>
  <c r="AA165" i="216" s="1"/>
  <c r="AB165" i="216" s="1"/>
  <c r="K169" i="216"/>
  <c r="Q169" i="216" s="1"/>
  <c r="AA169" i="216" s="1"/>
  <c r="AB169" i="216" s="1"/>
  <c r="K179" i="216"/>
  <c r="Q179" i="216" s="1"/>
  <c r="AA179" i="216" s="1"/>
  <c r="AB179" i="216" s="1"/>
  <c r="K183" i="216"/>
  <c r="Q183" i="216" s="1"/>
  <c r="AA183" i="216" s="1"/>
  <c r="AB183" i="216" s="1"/>
  <c r="AM492" i="216"/>
  <c r="AM482" i="216"/>
  <c r="K482" i="216" s="1"/>
  <c r="AM491" i="216"/>
  <c r="AM467" i="216"/>
  <c r="AM476" i="216"/>
  <c r="AM466" i="216"/>
  <c r="AM473" i="216"/>
  <c r="K473" i="216" s="1"/>
  <c r="Q473" i="216" s="1"/>
  <c r="AA473" i="216" s="1"/>
  <c r="AB473" i="216" s="1"/>
  <c r="AM460" i="216"/>
  <c r="K460" i="216" s="1"/>
  <c r="Q460" i="216" s="1"/>
  <c r="AA460" i="216" s="1"/>
  <c r="AB460" i="216" s="1"/>
  <c r="AM454" i="216"/>
  <c r="AM455" i="216"/>
  <c r="AM445" i="216"/>
  <c r="K445" i="216" s="1"/>
  <c r="Q445" i="216" s="1"/>
  <c r="AA445" i="216" s="1"/>
  <c r="AB445" i="216" s="1"/>
  <c r="AM451" i="216"/>
  <c r="AM442" i="216"/>
  <c r="AM438" i="216"/>
  <c r="AM433" i="216"/>
  <c r="K433" i="216" s="1"/>
  <c r="Q433" i="216" s="1"/>
  <c r="AA433" i="216" s="1"/>
  <c r="AB433" i="216" s="1"/>
  <c r="AM427" i="216"/>
  <c r="AM423" i="216"/>
  <c r="AM419" i="216"/>
  <c r="AM457" i="216"/>
  <c r="AM417" i="216"/>
  <c r="AM409" i="216"/>
  <c r="AM428" i="216"/>
  <c r="AM400" i="216"/>
  <c r="K400" i="216" s="1"/>
  <c r="Q400" i="216" s="1"/>
  <c r="AA400" i="216" s="1"/>
  <c r="AB400" i="216" s="1"/>
  <c r="AM384" i="216"/>
  <c r="AM415" i="216"/>
  <c r="AM371" i="216"/>
  <c r="AM367" i="216"/>
  <c r="K367" i="216" s="1"/>
  <c r="Q367" i="216" s="1"/>
  <c r="AA367" i="216" s="1"/>
  <c r="AB367" i="216" s="1"/>
  <c r="AM363" i="216"/>
  <c r="AM359" i="216"/>
  <c r="AM355" i="216"/>
  <c r="AM351" i="216"/>
  <c r="K351" i="216" s="1"/>
  <c r="AM347" i="216"/>
  <c r="K347" i="216" s="1"/>
  <c r="AM343" i="216"/>
  <c r="AM375" i="216"/>
  <c r="AM344" i="216"/>
  <c r="K344" i="216" s="1"/>
  <c r="Q344" i="216" s="1"/>
  <c r="AA344" i="216" s="1"/>
  <c r="AB344" i="216" s="1"/>
  <c r="AM310" i="216"/>
  <c r="AM306" i="216"/>
  <c r="AM302" i="216"/>
  <c r="AM298" i="216"/>
  <c r="AM294" i="216"/>
  <c r="AM290" i="216"/>
  <c r="AM286" i="216"/>
  <c r="AM282" i="216"/>
  <c r="AM278" i="216"/>
  <c r="AM274" i="216"/>
  <c r="AM270" i="216"/>
  <c r="AM266" i="216"/>
  <c r="AM262" i="216"/>
  <c r="AM258" i="216"/>
  <c r="AM254" i="216"/>
  <c r="AM250" i="216"/>
  <c r="AM246" i="216"/>
  <c r="AM313" i="216"/>
  <c r="AM311" i="216"/>
  <c r="AM295" i="216"/>
  <c r="K295" i="216" s="1"/>
  <c r="Q295" i="216" s="1"/>
  <c r="AA295" i="216" s="1"/>
  <c r="AB295" i="216" s="1"/>
  <c r="AM293" i="216"/>
  <c r="AM267" i="216"/>
  <c r="AM251" i="216"/>
  <c r="AM244" i="216"/>
  <c r="K244" i="216" s="1"/>
  <c r="AM236" i="216"/>
  <c r="K236" i="216" s="1"/>
  <c r="AM486" i="216"/>
  <c r="K486" i="216" s="1"/>
  <c r="AM485" i="216"/>
  <c r="AM480" i="216"/>
  <c r="K480" i="216" s="1"/>
  <c r="AM470" i="216"/>
  <c r="K470" i="216" s="1"/>
  <c r="AM465" i="216"/>
  <c r="K465" i="216" s="1"/>
  <c r="AM475" i="216"/>
  <c r="AM471" i="216"/>
  <c r="K471" i="216" s="1"/>
  <c r="Q471" i="216" s="1"/>
  <c r="AA471" i="216" s="1"/>
  <c r="AB471" i="216" s="1"/>
  <c r="AM464" i="216"/>
  <c r="K464" i="216" s="1"/>
  <c r="AM458" i="216"/>
  <c r="K458" i="216" s="1"/>
  <c r="AM448" i="216"/>
  <c r="K448" i="216" s="1"/>
  <c r="AM447" i="216"/>
  <c r="K447" i="216" s="1"/>
  <c r="AM461" i="216"/>
  <c r="AM439" i="216"/>
  <c r="AM449" i="216"/>
  <c r="AM437" i="216"/>
  <c r="K437" i="216" s="1"/>
  <c r="Q437" i="216" s="1"/>
  <c r="AA437" i="216" s="1"/>
  <c r="AB437" i="216" s="1"/>
  <c r="AM431" i="216"/>
  <c r="AM424" i="216"/>
  <c r="AM416" i="216"/>
  <c r="AM412" i="216"/>
  <c r="K412" i="216" s="1"/>
  <c r="Q412" i="216" s="1"/>
  <c r="AA412" i="216" s="1"/>
  <c r="AB412" i="216" s="1"/>
  <c r="AM408" i="216"/>
  <c r="AM404" i="216"/>
  <c r="AM430" i="216"/>
  <c r="AM401" i="216"/>
  <c r="K401" i="216" s="1"/>
  <c r="Q401" i="216" s="1"/>
  <c r="AA401" i="216" s="1"/>
  <c r="AB401" i="216" s="1"/>
  <c r="AM397" i="216"/>
  <c r="AM393" i="216"/>
  <c r="AM389" i="216"/>
  <c r="AM385" i="216"/>
  <c r="K385" i="216" s="1"/>
  <c r="Q385" i="216" s="1"/>
  <c r="AA385" i="216" s="1"/>
  <c r="AB385" i="216" s="1"/>
  <c r="AM381" i="216"/>
  <c r="AM377" i="216"/>
  <c r="AM411" i="216"/>
  <c r="AM394" i="216"/>
  <c r="AM378" i="216"/>
  <c r="AM372" i="216"/>
  <c r="AM368" i="216"/>
  <c r="AM364" i="216"/>
  <c r="K364" i="216" s="1"/>
  <c r="AM360" i="216"/>
  <c r="AM356" i="216"/>
  <c r="AM407" i="216"/>
  <c r="AM390" i="216"/>
  <c r="K390" i="216" s="1"/>
  <c r="AM340" i="216"/>
  <c r="AM336" i="216"/>
  <c r="AM332" i="216"/>
  <c r="AM328" i="216"/>
  <c r="K328" i="216" s="1"/>
  <c r="AM324" i="216"/>
  <c r="AM320" i="216"/>
  <c r="AM316" i="216"/>
  <c r="AM346" i="216"/>
  <c r="K346" i="216" s="1"/>
  <c r="Q346" i="216" s="1"/>
  <c r="AA346" i="216" s="1"/>
  <c r="AB346" i="216" s="1"/>
  <c r="AM339" i="216"/>
  <c r="AM335" i="216"/>
  <c r="AM331" i="216"/>
  <c r="AM327" i="216"/>
  <c r="K327" i="216" s="1"/>
  <c r="Q327" i="216" s="1"/>
  <c r="AA327" i="216" s="1"/>
  <c r="AB327" i="216" s="1"/>
  <c r="AM323" i="216"/>
  <c r="AM319" i="216"/>
  <c r="AM315" i="216"/>
  <c r="AM314" i="216"/>
  <c r="K314" i="216" s="1"/>
  <c r="Q314" i="216" s="1"/>
  <c r="AA314" i="216" s="1"/>
  <c r="AB314" i="216" s="1"/>
  <c r="AM309" i="216"/>
  <c r="AM307" i="216"/>
  <c r="AM291" i="216"/>
  <c r="K320" i="216"/>
  <c r="Q320" i="216" s="1"/>
  <c r="AA320" i="216" s="1"/>
  <c r="AB320" i="216" s="1"/>
  <c r="K336" i="216"/>
  <c r="Q336" i="216" s="1"/>
  <c r="AA336" i="216" s="1"/>
  <c r="AB336" i="216" s="1"/>
  <c r="K246" i="216"/>
  <c r="Q246" i="216" s="1"/>
  <c r="AA246" i="216" s="1"/>
  <c r="AB246" i="216" s="1"/>
  <c r="K250" i="216"/>
  <c r="Q250" i="216" s="1"/>
  <c r="AA250" i="216" s="1"/>
  <c r="AB250" i="216" s="1"/>
  <c r="K254" i="216"/>
  <c r="Q254" i="216" s="1"/>
  <c r="AA254" i="216" s="1"/>
  <c r="AB254" i="216" s="1"/>
  <c r="K258" i="216"/>
  <c r="Q258" i="216" s="1"/>
  <c r="AA258" i="216" s="1"/>
  <c r="AB258" i="216" s="1"/>
  <c r="K262" i="216"/>
  <c r="Q262" i="216" s="1"/>
  <c r="AA262" i="216" s="1"/>
  <c r="AB262" i="216" s="1"/>
  <c r="K266" i="216"/>
  <c r="Q266" i="216" s="1"/>
  <c r="AA266" i="216" s="1"/>
  <c r="AB266" i="216" s="1"/>
  <c r="K270" i="216"/>
  <c r="Q270" i="216" s="1"/>
  <c r="AA270" i="216" s="1"/>
  <c r="AB270" i="216" s="1"/>
  <c r="K274" i="216"/>
  <c r="Q274" i="216" s="1"/>
  <c r="AA274" i="216" s="1"/>
  <c r="AB274" i="216" s="1"/>
  <c r="K278" i="216"/>
  <c r="Q278" i="216" s="1"/>
  <c r="AA278" i="216" s="1"/>
  <c r="AB278" i="216" s="1"/>
  <c r="K282" i="216"/>
  <c r="Q282" i="216" s="1"/>
  <c r="AA282" i="216" s="1"/>
  <c r="AB282" i="216" s="1"/>
  <c r="K286" i="216"/>
  <c r="Q286" i="216" s="1"/>
  <c r="AA286" i="216" s="1"/>
  <c r="AB286" i="216" s="1"/>
  <c r="K290" i="216"/>
  <c r="Q290" i="216" s="1"/>
  <c r="AA290" i="216" s="1"/>
  <c r="AB290" i="216" s="1"/>
  <c r="K294" i="216"/>
  <c r="Q294" i="216" s="1"/>
  <c r="AA294" i="216" s="1"/>
  <c r="AB294" i="216" s="1"/>
  <c r="K298" i="216"/>
  <c r="Q298" i="216" s="1"/>
  <c r="AA298" i="216" s="1"/>
  <c r="AB298" i="216" s="1"/>
  <c r="K302" i="216"/>
  <c r="Q302" i="216" s="1"/>
  <c r="AA302" i="216" s="1"/>
  <c r="AB302" i="216" s="1"/>
  <c r="K306" i="216"/>
  <c r="Q306" i="216" s="1"/>
  <c r="AA306" i="216" s="1"/>
  <c r="AB306" i="216" s="1"/>
  <c r="K310" i="216"/>
  <c r="Q310" i="216" s="1"/>
  <c r="AA310" i="216" s="1"/>
  <c r="AB310" i="216" s="1"/>
  <c r="K356" i="216"/>
  <c r="Q356" i="216" s="1"/>
  <c r="AA356" i="216" s="1"/>
  <c r="AB356" i="216" s="1"/>
  <c r="K372" i="216"/>
  <c r="Q372" i="216" s="1"/>
  <c r="AA372" i="216" s="1"/>
  <c r="AB372" i="216" s="1"/>
  <c r="K384" i="216"/>
  <c r="Q384" i="216" s="1"/>
  <c r="AA384" i="216" s="1"/>
  <c r="AB384" i="216" s="1"/>
  <c r="K467" i="216"/>
  <c r="Q467" i="216" s="1"/>
  <c r="AA467" i="216" s="1"/>
  <c r="AB467" i="216" s="1"/>
  <c r="K419" i="216"/>
  <c r="Q419" i="216" s="1"/>
  <c r="AA419" i="216" s="1"/>
  <c r="AB419" i="216" s="1"/>
  <c r="K40" i="216"/>
  <c r="Q40" i="216" s="1"/>
  <c r="AA40" i="216" s="1"/>
  <c r="AB40" i="216" s="1"/>
  <c r="K44" i="216"/>
  <c r="Q44" i="216" s="1"/>
  <c r="AA44" i="216" s="1"/>
  <c r="AB44" i="216" s="1"/>
  <c r="K195" i="216"/>
  <c r="Q195" i="216" s="1"/>
  <c r="AA195" i="216" s="1"/>
  <c r="AB195" i="216" s="1"/>
  <c r="K203" i="216"/>
  <c r="Q203" i="216" s="1"/>
  <c r="AA203" i="216" s="1"/>
  <c r="AB203" i="216" s="1"/>
  <c r="K62" i="216"/>
  <c r="Q62" i="216" s="1"/>
  <c r="AA62" i="216" s="1"/>
  <c r="AB62" i="216" s="1"/>
  <c r="K54" i="216"/>
  <c r="Q54" i="216" s="1"/>
  <c r="AA54" i="216" s="1"/>
  <c r="AB54" i="216" s="1"/>
  <c r="K76" i="216"/>
  <c r="Q76" i="216" s="1"/>
  <c r="AA76" i="216" s="1"/>
  <c r="AB76" i="216" s="1"/>
  <c r="K68" i="216"/>
  <c r="Q68" i="216" s="1"/>
  <c r="AA68" i="216" s="1"/>
  <c r="AB68" i="216" s="1"/>
  <c r="K65" i="216"/>
  <c r="Q65" i="216" s="1"/>
  <c r="AA65" i="216" s="1"/>
  <c r="AB65" i="216" s="1"/>
  <c r="K108" i="216"/>
  <c r="Q108" i="216" s="1"/>
  <c r="AA108" i="216" s="1"/>
  <c r="AB108" i="216" s="1"/>
  <c r="K100" i="216"/>
  <c r="Q100" i="216" s="1"/>
  <c r="AA100" i="216" s="1"/>
  <c r="AB100" i="216" s="1"/>
  <c r="K92" i="216"/>
  <c r="Q92" i="216" s="1"/>
  <c r="AA92" i="216" s="1"/>
  <c r="AB92" i="216" s="1"/>
  <c r="K78" i="216"/>
  <c r="Q78" i="216" s="1"/>
  <c r="AA78" i="216" s="1"/>
  <c r="AB78" i="216" s="1"/>
  <c r="K70" i="216"/>
  <c r="Q70" i="216" s="1"/>
  <c r="AA70" i="216" s="1"/>
  <c r="AB70" i="216" s="1"/>
  <c r="K113" i="216"/>
  <c r="Q113" i="216" s="1"/>
  <c r="AA113" i="216" s="1"/>
  <c r="AB113" i="216" s="1"/>
  <c r="K117" i="216"/>
  <c r="Q117" i="216" s="1"/>
  <c r="AA117" i="216" s="1"/>
  <c r="AB117" i="216" s="1"/>
  <c r="K121" i="216"/>
  <c r="Q121" i="216" s="1"/>
  <c r="AA121" i="216" s="1"/>
  <c r="AB121" i="216" s="1"/>
  <c r="K145" i="216"/>
  <c r="Q145" i="216" s="1"/>
  <c r="AA145" i="216" s="1"/>
  <c r="AB145" i="216" s="1"/>
  <c r="K149" i="216"/>
  <c r="Q149" i="216" s="1"/>
  <c r="AA149" i="216" s="1"/>
  <c r="AB149" i="216" s="1"/>
  <c r="K153" i="216"/>
  <c r="Q153" i="216" s="1"/>
  <c r="AA153" i="216" s="1"/>
  <c r="AB153" i="216" s="1"/>
  <c r="K177" i="216"/>
  <c r="Q177" i="216" s="1"/>
  <c r="AA177" i="216" s="1"/>
  <c r="AB177" i="216" s="1"/>
  <c r="K181" i="216"/>
  <c r="Q181" i="216" s="1"/>
  <c r="AA181" i="216" s="1"/>
  <c r="AB181" i="216" s="1"/>
  <c r="K185" i="216"/>
  <c r="Q185" i="216" s="1"/>
  <c r="AA185" i="216" s="1"/>
  <c r="AB185" i="216" s="1"/>
  <c r="K348" i="216"/>
  <c r="Q348" i="216" s="1"/>
  <c r="AA348" i="216" s="1"/>
  <c r="AB348" i="216" s="1"/>
  <c r="K376" i="216"/>
  <c r="Q376" i="216" s="1"/>
  <c r="AA376" i="216" s="1"/>
  <c r="AB376" i="216" s="1"/>
  <c r="K392" i="216"/>
  <c r="Q392" i="216" s="1"/>
  <c r="AA392" i="216" s="1"/>
  <c r="AB392" i="216" s="1"/>
  <c r="K452" i="216"/>
  <c r="Q452" i="216" s="1"/>
  <c r="AA452" i="216" s="1"/>
  <c r="AB452" i="216" s="1"/>
  <c r="K456" i="216"/>
  <c r="Q456" i="216" s="1"/>
  <c r="AA456" i="216" s="1"/>
  <c r="AB456" i="216" s="1"/>
  <c r="K484" i="216"/>
  <c r="Q484" i="216" s="1"/>
  <c r="AA484" i="216" s="1"/>
  <c r="AB484" i="216" s="1"/>
  <c r="K111" i="216"/>
  <c r="Q111" i="216" s="1"/>
  <c r="AA111" i="216" s="1"/>
  <c r="AB111" i="216" s="1"/>
  <c r="K127" i="216"/>
  <c r="Q127" i="216" s="1"/>
  <c r="AA127" i="216" s="1"/>
  <c r="AB127" i="216" s="1"/>
  <c r="K143" i="216"/>
  <c r="Q143" i="216" s="1"/>
  <c r="AA143" i="216" s="1"/>
  <c r="AB143" i="216" s="1"/>
  <c r="K159" i="216"/>
  <c r="Q159" i="216" s="1"/>
  <c r="AA159" i="216" s="1"/>
  <c r="AB159" i="216" s="1"/>
  <c r="K175" i="216"/>
  <c r="Q175" i="216" s="1"/>
  <c r="AA175" i="216" s="1"/>
  <c r="AB175" i="216" s="1"/>
  <c r="K191" i="216"/>
  <c r="Q191" i="216" s="1"/>
  <c r="AA191" i="216" s="1"/>
  <c r="AB191" i="216" s="1"/>
  <c r="K102" i="216"/>
  <c r="Q102" i="216" s="1"/>
  <c r="AA102" i="216" s="1"/>
  <c r="AB102" i="216" s="1"/>
  <c r="K94" i="216"/>
  <c r="Q94" i="216" s="1"/>
  <c r="AA94" i="216" s="1"/>
  <c r="AB94" i="216" s="1"/>
  <c r="K86" i="216"/>
  <c r="Q86" i="216" s="1"/>
  <c r="AA86" i="216" s="1"/>
  <c r="AB86" i="216" s="1"/>
  <c r="K141" i="216"/>
  <c r="Q141" i="216" s="1"/>
  <c r="AA141" i="216" s="1"/>
  <c r="AB141" i="216" s="1"/>
  <c r="K173" i="216"/>
  <c r="Q173" i="216" s="1"/>
  <c r="AA173" i="216" s="1"/>
  <c r="AB173" i="216" s="1"/>
  <c r="K238" i="216"/>
  <c r="Q238" i="216" s="1"/>
  <c r="AA238" i="216" s="1"/>
  <c r="AB238" i="216" s="1"/>
  <c r="K353" i="216"/>
  <c r="Q353" i="216" s="1"/>
  <c r="AA353" i="216" s="1"/>
  <c r="AB353" i="216" s="1"/>
  <c r="K463" i="216"/>
  <c r="Q463" i="216" s="1"/>
  <c r="AA463" i="216" s="1"/>
  <c r="AB463" i="216" s="1"/>
  <c r="K438" i="216"/>
  <c r="Q438" i="216" s="1"/>
  <c r="AA438" i="216" s="1"/>
  <c r="AB438" i="216" s="1"/>
  <c r="K446" i="216"/>
  <c r="Q446" i="216" s="1"/>
  <c r="AA446" i="216" s="1"/>
  <c r="AB446" i="216" s="1"/>
  <c r="K457" i="216"/>
  <c r="Q457" i="216" s="1"/>
  <c r="AA457" i="216" s="1"/>
  <c r="AB457" i="216" s="1"/>
  <c r="K462" i="216"/>
  <c r="Q462" i="216" s="1"/>
  <c r="AA462" i="216" s="1"/>
  <c r="AB462" i="216" s="1"/>
  <c r="E20" i="216"/>
  <c r="AE476" i="216"/>
  <c r="AF476" i="216" s="1"/>
  <c r="AE468" i="216"/>
  <c r="AF468" i="216" s="1"/>
  <c r="AE464" i="216"/>
  <c r="AF464" i="216" s="1"/>
  <c r="AE460" i="216"/>
  <c r="AF460" i="216" s="1"/>
  <c r="AE456" i="216"/>
  <c r="AF456" i="216" s="1"/>
  <c r="AE452" i="216"/>
  <c r="AF452" i="216" s="1"/>
  <c r="AE448" i="216"/>
  <c r="AF448" i="216" s="1"/>
  <c r="AE465" i="216"/>
  <c r="AF465" i="216" s="1"/>
  <c r="AE449" i="216"/>
  <c r="AF449" i="216" s="1"/>
  <c r="AE453" i="216"/>
  <c r="AF453" i="216" s="1"/>
  <c r="AE438" i="216"/>
  <c r="AF438" i="216" s="1"/>
  <c r="AE437" i="216"/>
  <c r="AF437" i="216" s="1"/>
  <c r="AE420" i="216"/>
  <c r="AF420" i="216" s="1"/>
  <c r="AE406" i="216"/>
  <c r="AF406" i="216" s="1"/>
  <c r="AE407" i="216"/>
  <c r="AF407" i="216" s="1"/>
  <c r="AE432" i="216"/>
  <c r="AF432" i="216" s="1"/>
  <c r="AE416" i="216"/>
  <c r="AF416" i="216" s="1"/>
  <c r="AE430" i="216"/>
  <c r="AF430" i="216" s="1"/>
  <c r="AE372" i="216"/>
  <c r="AF372" i="216" s="1"/>
  <c r="AE368" i="216"/>
  <c r="AF368" i="216" s="1"/>
  <c r="AE364" i="216"/>
  <c r="AF364" i="216" s="1"/>
  <c r="AE360" i="216"/>
  <c r="AF360" i="216" s="1"/>
  <c r="AE356" i="216"/>
  <c r="AF356" i="216" s="1"/>
  <c r="AE402" i="216"/>
  <c r="AF402" i="216" s="1"/>
  <c r="AE386" i="216"/>
  <c r="AF386" i="216" s="1"/>
  <c r="AE375" i="216"/>
  <c r="AF375" i="216" s="1"/>
  <c r="AE371" i="216"/>
  <c r="AF371" i="216" s="1"/>
  <c r="AE367" i="216"/>
  <c r="AF367" i="216" s="1"/>
  <c r="AE363" i="216"/>
  <c r="AF363" i="216" s="1"/>
  <c r="AE359" i="216"/>
  <c r="AF359" i="216" s="1"/>
  <c r="AE355" i="216"/>
  <c r="AF355" i="216" s="1"/>
  <c r="AE351" i="216"/>
  <c r="AF351" i="216" s="1"/>
  <c r="AE347" i="216"/>
  <c r="AF347" i="216" s="1"/>
  <c r="AE343" i="216"/>
  <c r="AF343" i="216" s="1"/>
  <c r="AE417" i="216"/>
  <c r="AF417" i="216" s="1"/>
  <c r="AE339" i="216"/>
  <c r="AF339" i="216" s="1"/>
  <c r="AE335" i="216"/>
  <c r="AF335" i="216" s="1"/>
  <c r="AE331" i="216"/>
  <c r="AF331" i="216" s="1"/>
  <c r="AE327" i="216"/>
  <c r="AF327" i="216" s="1"/>
  <c r="AE323" i="216"/>
  <c r="AF323" i="216" s="1"/>
  <c r="AE319" i="216"/>
  <c r="AF319" i="216" s="1"/>
  <c r="AE315" i="216"/>
  <c r="AF315" i="216" s="1"/>
  <c r="AE400" i="216"/>
  <c r="AF400" i="216" s="1"/>
  <c r="AE313" i="216"/>
  <c r="AF313" i="216" s="1"/>
  <c r="AE311" i="216"/>
  <c r="AF311" i="216" s="1"/>
  <c r="AE295" i="216"/>
  <c r="AF295" i="216" s="1"/>
  <c r="AE309" i="216"/>
  <c r="AF309" i="216" s="1"/>
  <c r="AE354" i="216"/>
  <c r="AF354" i="216" s="1"/>
  <c r="AE289" i="216"/>
  <c r="AF289" i="216" s="1"/>
  <c r="AE271" i="216"/>
  <c r="AF271" i="216" s="1"/>
  <c r="AE255" i="216"/>
  <c r="AF255" i="216" s="1"/>
  <c r="AE277" i="216"/>
  <c r="AF277" i="216" s="1"/>
  <c r="AE261" i="216"/>
  <c r="AF261" i="216" s="1"/>
  <c r="AE245" i="216"/>
  <c r="AF245" i="216" s="1"/>
  <c r="AE232" i="216"/>
  <c r="AF232" i="216" s="1"/>
  <c r="AE227" i="216"/>
  <c r="AF227" i="216" s="1"/>
  <c r="AE223" i="216"/>
  <c r="AF223" i="216" s="1"/>
  <c r="AE219" i="216"/>
  <c r="AF219" i="216" s="1"/>
  <c r="AE215" i="216"/>
  <c r="AF215" i="216" s="1"/>
  <c r="AE247" i="216"/>
  <c r="AF247" i="216" s="1"/>
  <c r="AE239" i="216"/>
  <c r="AF239" i="216" s="1"/>
  <c r="AE231" i="216"/>
  <c r="AF231" i="216" s="1"/>
  <c r="AE211" i="216"/>
  <c r="AF211" i="216" s="1"/>
  <c r="AE195" i="216"/>
  <c r="AF195" i="216" s="1"/>
  <c r="AE492" i="216"/>
  <c r="AF492" i="216" s="1"/>
  <c r="AE488" i="216"/>
  <c r="AF488" i="216" s="1"/>
  <c r="AE484" i="216"/>
  <c r="AF484" i="216" s="1"/>
  <c r="AE491" i="216"/>
  <c r="AF491" i="216" s="1"/>
  <c r="AE487" i="216"/>
  <c r="AF487" i="216" s="1"/>
  <c r="AE483" i="216"/>
  <c r="AF483" i="216" s="1"/>
  <c r="AE480" i="216"/>
  <c r="AF480" i="216" s="1"/>
  <c r="AE469" i="216"/>
  <c r="AF469" i="216" s="1"/>
  <c r="AE479" i="216"/>
  <c r="AF479" i="216" s="1"/>
  <c r="AE475" i="216"/>
  <c r="AF475" i="216" s="1"/>
  <c r="AE459" i="216"/>
  <c r="AF459" i="216" s="1"/>
  <c r="AE445" i="216"/>
  <c r="AF445" i="216" s="1"/>
  <c r="AE441" i="216"/>
  <c r="AF441" i="216" s="1"/>
  <c r="AE463" i="216"/>
  <c r="AF463" i="216" s="1"/>
  <c r="AE447" i="216"/>
  <c r="AF447" i="216" s="1"/>
  <c r="AE433" i="216"/>
  <c r="AF433" i="216" s="1"/>
  <c r="AE429" i="216"/>
  <c r="AF429" i="216" s="1"/>
  <c r="AE425" i="216"/>
  <c r="AF425" i="216" s="1"/>
  <c r="AE421" i="216"/>
  <c r="AF421" i="216" s="1"/>
  <c r="AE442" i="216"/>
  <c r="AF442" i="216" s="1"/>
  <c r="AE418" i="216"/>
  <c r="AF418" i="216" s="1"/>
  <c r="AE426" i="216"/>
  <c r="AF426" i="216" s="1"/>
  <c r="AE411" i="216"/>
  <c r="AF411" i="216" s="1"/>
  <c r="AE401" i="216"/>
  <c r="AF401" i="216" s="1"/>
  <c r="AE397" i="216"/>
  <c r="AF397" i="216" s="1"/>
  <c r="AE393" i="216"/>
  <c r="AF393" i="216" s="1"/>
  <c r="AE389" i="216"/>
  <c r="AF389" i="216" s="1"/>
  <c r="AE385" i="216"/>
  <c r="AF385" i="216" s="1"/>
  <c r="AE381" i="216"/>
  <c r="AF381" i="216" s="1"/>
  <c r="AE377" i="216"/>
  <c r="AF377" i="216" s="1"/>
  <c r="AE412" i="216"/>
  <c r="AF412" i="216" s="1"/>
  <c r="AE390" i="216"/>
  <c r="AF390" i="216" s="1"/>
  <c r="AE405" i="216"/>
  <c r="AF405" i="216" s="1"/>
  <c r="AE388" i="216"/>
  <c r="AF388" i="216" s="1"/>
  <c r="AE352" i="216"/>
  <c r="AF352" i="216" s="1"/>
  <c r="AE340" i="216"/>
  <c r="AF340" i="216" s="1"/>
  <c r="AE336" i="216"/>
  <c r="AF336" i="216" s="1"/>
  <c r="AE332" i="216"/>
  <c r="AF332" i="216" s="1"/>
  <c r="AE328" i="216"/>
  <c r="AF328" i="216" s="1"/>
  <c r="AE324" i="216"/>
  <c r="AF324" i="216" s="1"/>
  <c r="AE320" i="216"/>
  <c r="AF320" i="216" s="1"/>
  <c r="AE316" i="216"/>
  <c r="AF316" i="216" s="1"/>
  <c r="AE409" i="216"/>
  <c r="AF409" i="216" s="1"/>
  <c r="AE350" i="216"/>
  <c r="AF350" i="216" s="1"/>
  <c r="AE348" i="216"/>
  <c r="AF348" i="216" s="1"/>
  <c r="AE310" i="216"/>
  <c r="AF310" i="216" s="1"/>
  <c r="AE306" i="216"/>
  <c r="AF306" i="216" s="1"/>
  <c r="AE302" i="216"/>
  <c r="AF302" i="216" s="1"/>
  <c r="AE298" i="216"/>
  <c r="AF298" i="216" s="1"/>
  <c r="AE294" i="216"/>
  <c r="AF294" i="216" s="1"/>
  <c r="AE290" i="216"/>
  <c r="AF290" i="216" s="1"/>
  <c r="AE286" i="216"/>
  <c r="AF286" i="216" s="1"/>
  <c r="AE282" i="216"/>
  <c r="AF282" i="216" s="1"/>
  <c r="AE278" i="216"/>
  <c r="AF278" i="216" s="1"/>
  <c r="AE274" i="216"/>
  <c r="AF274" i="216" s="1"/>
  <c r="AE270" i="216"/>
  <c r="AF270" i="216" s="1"/>
  <c r="AE266" i="216"/>
  <c r="AF266" i="216" s="1"/>
  <c r="AE262" i="216"/>
  <c r="AF262" i="216" s="1"/>
  <c r="AE258" i="216"/>
  <c r="AF258" i="216" s="1"/>
  <c r="AE254" i="216"/>
  <c r="AF254" i="216" s="1"/>
  <c r="AE250" i="216"/>
  <c r="AF250" i="216" s="1"/>
  <c r="AE246" i="216"/>
  <c r="AF246" i="216" s="1"/>
  <c r="AE346" i="216"/>
  <c r="AF346" i="216" s="1"/>
  <c r="AE307" i="216"/>
  <c r="AF307" i="216" s="1"/>
  <c r="AE291" i="216"/>
  <c r="AF291" i="216" s="1"/>
  <c r="AE234" i="216"/>
  <c r="AF234" i="216" s="1"/>
  <c r="AE297" i="216"/>
  <c r="AF297" i="216" s="1"/>
  <c r="AE267" i="216"/>
  <c r="AF267" i="216" s="1"/>
  <c r="AE251" i="216"/>
  <c r="AF251" i="216" s="1"/>
  <c r="AE281" i="216"/>
  <c r="AF281" i="216" s="1"/>
  <c r="AE265" i="216"/>
  <c r="AF265" i="216" s="1"/>
  <c r="AE249" i="216"/>
  <c r="AF249" i="216" s="1"/>
  <c r="AE236" i="216"/>
  <c r="AF236" i="216" s="1"/>
  <c r="AE237" i="216"/>
  <c r="AF237" i="216" s="1"/>
  <c r="AE230" i="216"/>
  <c r="AF230" i="216" s="1"/>
  <c r="AE226" i="216"/>
  <c r="AF226" i="216" s="1"/>
  <c r="AE222" i="216"/>
  <c r="AF222" i="216" s="1"/>
  <c r="AE218" i="216"/>
  <c r="AF218" i="216" s="1"/>
  <c r="AE214" i="216"/>
  <c r="AF214" i="216" s="1"/>
  <c r="AE210" i="216"/>
  <c r="AF210" i="216" s="1"/>
  <c r="AE206" i="216"/>
  <c r="AF206" i="216" s="1"/>
  <c r="AE202" i="216"/>
  <c r="AF202" i="216" s="1"/>
  <c r="AE198" i="216"/>
  <c r="AF198" i="216" s="1"/>
  <c r="AE194" i="216"/>
  <c r="AF194" i="216" s="1"/>
  <c r="AE191" i="216"/>
  <c r="AF191" i="216" s="1"/>
  <c r="H43" i="216"/>
  <c r="AE478" i="216"/>
  <c r="AF478" i="216" s="1"/>
  <c r="AE474" i="216"/>
  <c r="AF474" i="216" s="1"/>
  <c r="AE470" i="216"/>
  <c r="AF470" i="216" s="1"/>
  <c r="AE466" i="216"/>
  <c r="AF466" i="216" s="1"/>
  <c r="AE462" i="216"/>
  <c r="AF462" i="216" s="1"/>
  <c r="AE458" i="216"/>
  <c r="AF458" i="216" s="1"/>
  <c r="AE454" i="216"/>
  <c r="AF454" i="216" s="1"/>
  <c r="AE450" i="216"/>
  <c r="AF450" i="216" s="1"/>
  <c r="AE446" i="216"/>
  <c r="AF446" i="216" s="1"/>
  <c r="AE457" i="216"/>
  <c r="AF457" i="216" s="1"/>
  <c r="AE444" i="216"/>
  <c r="AF444" i="216" s="1"/>
  <c r="AE428" i="216"/>
  <c r="AF428" i="216" s="1"/>
  <c r="AE414" i="216"/>
  <c r="AF414" i="216" s="1"/>
  <c r="AE415" i="216"/>
  <c r="AF415" i="216" s="1"/>
  <c r="AE424" i="216"/>
  <c r="AF424" i="216" s="1"/>
  <c r="AE408" i="216"/>
  <c r="AF408" i="216" s="1"/>
  <c r="AE374" i="216"/>
  <c r="AF374" i="216" s="1"/>
  <c r="AE370" i="216"/>
  <c r="AF370" i="216" s="1"/>
  <c r="AE366" i="216"/>
  <c r="AF366" i="216" s="1"/>
  <c r="AE362" i="216"/>
  <c r="AF362" i="216" s="1"/>
  <c r="AE358" i="216"/>
  <c r="AF358" i="216" s="1"/>
  <c r="AE394" i="216"/>
  <c r="AF394" i="216" s="1"/>
  <c r="AE378" i="216"/>
  <c r="AF378" i="216" s="1"/>
  <c r="AE373" i="216"/>
  <c r="AF373" i="216" s="1"/>
  <c r="AE369" i="216"/>
  <c r="AF369" i="216" s="1"/>
  <c r="AE365" i="216"/>
  <c r="AF365" i="216" s="1"/>
  <c r="AE361" i="216"/>
  <c r="AF361" i="216" s="1"/>
  <c r="AE357" i="216"/>
  <c r="AF357" i="216" s="1"/>
  <c r="AE353" i="216"/>
  <c r="AF353" i="216" s="1"/>
  <c r="AE349" i="216"/>
  <c r="AF349" i="216" s="1"/>
  <c r="AE345" i="216"/>
  <c r="AF345" i="216" s="1"/>
  <c r="AE341" i="216"/>
  <c r="AF341" i="216" s="1"/>
  <c r="AE337" i="216"/>
  <c r="AF337" i="216" s="1"/>
  <c r="AE333" i="216"/>
  <c r="AF333" i="216" s="1"/>
  <c r="AE329" i="216"/>
  <c r="AF329" i="216" s="1"/>
  <c r="AE325" i="216"/>
  <c r="AF325" i="216" s="1"/>
  <c r="AE321" i="216"/>
  <c r="AF321" i="216" s="1"/>
  <c r="AE317" i="216"/>
  <c r="AF317" i="216" s="1"/>
  <c r="AE314" i="216"/>
  <c r="AF314" i="216" s="1"/>
  <c r="AE305" i="216"/>
  <c r="AF305" i="216" s="1"/>
  <c r="AE303" i="216"/>
  <c r="AF303" i="216" s="1"/>
  <c r="AE287" i="216"/>
  <c r="AF287" i="216" s="1"/>
  <c r="AE301" i="216"/>
  <c r="AF301" i="216" s="1"/>
  <c r="AE279" i="216"/>
  <c r="AF279" i="216" s="1"/>
  <c r="AE263" i="216"/>
  <c r="AF263" i="216" s="1"/>
  <c r="AE293" i="216"/>
  <c r="AF293" i="216" s="1"/>
  <c r="AE269" i="216"/>
  <c r="AF269" i="216" s="1"/>
  <c r="AE253" i="216"/>
  <c r="AF253" i="216" s="1"/>
  <c r="AE238" i="216"/>
  <c r="AF238" i="216" s="1"/>
  <c r="AE240" i="216"/>
  <c r="AF240" i="216" s="1"/>
  <c r="AE229" i="216"/>
  <c r="AF229" i="216" s="1"/>
  <c r="AE225" i="216"/>
  <c r="AF225" i="216" s="1"/>
  <c r="AE221" i="216"/>
  <c r="AF221" i="216" s="1"/>
  <c r="AE217" i="216"/>
  <c r="AF217" i="216" s="1"/>
  <c r="AE213" i="216"/>
  <c r="AF213" i="216" s="1"/>
  <c r="AE243" i="216"/>
  <c r="AF243" i="216" s="1"/>
  <c r="AE235" i="216"/>
  <c r="AF235" i="216" s="1"/>
  <c r="AE203" i="216"/>
  <c r="AF203" i="216" s="1"/>
  <c r="AE486" i="216"/>
  <c r="AF486" i="216" s="1"/>
  <c r="AE482" i="216"/>
  <c r="AF482" i="216" s="1"/>
  <c r="AE477" i="216"/>
  <c r="AF477" i="216" s="1"/>
  <c r="AE471" i="216"/>
  <c r="AF471" i="216" s="1"/>
  <c r="AE431" i="216"/>
  <c r="AF431" i="216" s="1"/>
  <c r="AE436" i="216"/>
  <c r="AF436" i="216" s="1"/>
  <c r="AE395" i="216"/>
  <c r="AF395" i="216" s="1"/>
  <c r="AE379" i="216"/>
  <c r="AF379" i="216" s="1"/>
  <c r="AE382" i="216"/>
  <c r="AF382" i="216" s="1"/>
  <c r="AE380" i="216"/>
  <c r="AF380" i="216" s="1"/>
  <c r="AE334" i="216"/>
  <c r="AF334" i="216" s="1"/>
  <c r="AE318" i="216"/>
  <c r="AF318" i="216" s="1"/>
  <c r="AE342" i="216"/>
  <c r="AF342" i="216" s="1"/>
  <c r="AE392" i="216"/>
  <c r="AF392" i="216" s="1"/>
  <c r="AE308" i="216"/>
  <c r="AF308" i="216" s="1"/>
  <c r="AE292" i="216"/>
  <c r="AF292" i="216" s="1"/>
  <c r="AE276" i="216"/>
  <c r="AF276" i="216" s="1"/>
  <c r="AE260" i="216"/>
  <c r="AF260" i="216" s="1"/>
  <c r="AE422" i="216"/>
  <c r="AF422" i="216" s="1"/>
  <c r="AE275" i="216"/>
  <c r="AF275" i="216" s="1"/>
  <c r="AE257" i="216"/>
  <c r="AF257" i="216" s="1"/>
  <c r="AE228" i="216"/>
  <c r="AF228" i="216" s="1"/>
  <c r="AE212" i="216"/>
  <c r="AF212" i="216" s="1"/>
  <c r="AE196" i="216"/>
  <c r="AF196" i="216" s="1"/>
  <c r="AE190" i="216"/>
  <c r="AF190" i="216" s="1"/>
  <c r="AE186" i="216"/>
  <c r="AF186" i="216" s="1"/>
  <c r="AE182" i="216"/>
  <c r="AF182" i="216" s="1"/>
  <c r="AE178" i="216"/>
  <c r="AF178" i="216" s="1"/>
  <c r="AE174" i="216"/>
  <c r="AF174" i="216" s="1"/>
  <c r="AE170" i="216"/>
  <c r="AF170" i="216" s="1"/>
  <c r="AE166" i="216"/>
  <c r="AF166" i="216" s="1"/>
  <c r="AE162" i="216"/>
  <c r="AF162" i="216" s="1"/>
  <c r="AE158" i="216"/>
  <c r="AF158" i="216" s="1"/>
  <c r="AE154" i="216"/>
  <c r="AF154" i="216" s="1"/>
  <c r="AE150" i="216"/>
  <c r="AF150" i="216" s="1"/>
  <c r="AE146" i="216"/>
  <c r="AF146" i="216" s="1"/>
  <c r="AE142" i="216"/>
  <c r="AF142" i="216" s="1"/>
  <c r="AE138" i="216"/>
  <c r="AF138" i="216" s="1"/>
  <c r="AE134" i="216"/>
  <c r="AF134" i="216" s="1"/>
  <c r="AE130" i="216"/>
  <c r="AF130" i="216" s="1"/>
  <c r="AE126" i="216"/>
  <c r="AF126" i="216" s="1"/>
  <c r="AE122" i="216"/>
  <c r="AF122" i="216" s="1"/>
  <c r="AE118" i="216"/>
  <c r="AF118" i="216" s="1"/>
  <c r="AE114" i="216"/>
  <c r="AF114" i="216" s="1"/>
  <c r="AE107" i="216"/>
  <c r="AF107" i="216" s="1"/>
  <c r="AE103" i="216"/>
  <c r="AF103" i="216" s="1"/>
  <c r="AE99" i="216"/>
  <c r="AF99" i="216" s="1"/>
  <c r="AE95" i="216"/>
  <c r="AF95" i="216" s="1"/>
  <c r="AE91" i="216"/>
  <c r="AF91" i="216" s="1"/>
  <c r="AE87" i="216"/>
  <c r="AF87" i="216" s="1"/>
  <c r="AE83" i="216"/>
  <c r="AF83" i="216" s="1"/>
  <c r="AE79" i="216"/>
  <c r="AF79" i="216" s="1"/>
  <c r="AE75" i="216"/>
  <c r="AF75" i="216" s="1"/>
  <c r="AE71" i="216"/>
  <c r="AF71" i="216" s="1"/>
  <c r="AE67" i="216"/>
  <c r="AF67" i="216" s="1"/>
  <c r="AE63" i="216"/>
  <c r="AF63" i="216" s="1"/>
  <c r="AE59" i="216"/>
  <c r="AF59" i="216" s="1"/>
  <c r="AE55" i="216"/>
  <c r="AF55" i="216" s="1"/>
  <c r="AE51" i="216"/>
  <c r="AF51" i="216" s="1"/>
  <c r="AE47" i="216"/>
  <c r="AF47" i="216" s="1"/>
  <c r="AE43" i="216"/>
  <c r="AF43" i="216" s="1"/>
  <c r="AE35" i="216"/>
  <c r="AF35" i="216" s="1"/>
  <c r="AE31" i="216"/>
  <c r="AF31" i="216" s="1"/>
  <c r="AE28" i="216"/>
  <c r="AF28" i="216" s="1"/>
  <c r="AE24" i="216"/>
  <c r="AF24" i="216" s="1"/>
  <c r="AE36" i="216"/>
  <c r="AF36" i="216" s="1"/>
  <c r="AE490" i="216"/>
  <c r="AF490" i="216" s="1"/>
  <c r="AE485" i="216"/>
  <c r="AF485" i="216" s="1"/>
  <c r="AE473" i="216"/>
  <c r="AF473" i="216" s="1"/>
  <c r="AE455" i="216"/>
  <c r="AF455" i="216" s="1"/>
  <c r="AE435" i="216"/>
  <c r="AF435" i="216" s="1"/>
  <c r="AE461" i="216"/>
  <c r="AF461" i="216" s="1"/>
  <c r="AE419" i="216"/>
  <c r="AF419" i="216" s="1"/>
  <c r="AE399" i="216"/>
  <c r="AF399" i="216" s="1"/>
  <c r="AE383" i="216"/>
  <c r="AF383" i="216" s="1"/>
  <c r="AE398" i="216"/>
  <c r="AF398" i="216" s="1"/>
  <c r="AE396" i="216"/>
  <c r="AF396" i="216" s="1"/>
  <c r="AE338" i="216"/>
  <c r="AF338" i="216" s="1"/>
  <c r="AE322" i="216"/>
  <c r="AF322" i="216" s="1"/>
  <c r="AE384" i="216"/>
  <c r="AF384" i="216" s="1"/>
  <c r="AE312" i="216"/>
  <c r="AF312" i="216" s="1"/>
  <c r="AE296" i="216"/>
  <c r="AF296" i="216" s="1"/>
  <c r="AE280" i="216"/>
  <c r="AF280" i="216" s="1"/>
  <c r="AE264" i="216"/>
  <c r="AF264" i="216" s="1"/>
  <c r="AE248" i="216"/>
  <c r="AF248" i="216" s="1"/>
  <c r="AE273" i="216"/>
  <c r="AF273" i="216" s="1"/>
  <c r="AE241" i="216"/>
  <c r="AF241" i="216" s="1"/>
  <c r="AE216" i="216"/>
  <c r="AF216" i="216" s="1"/>
  <c r="AE200" i="216"/>
  <c r="AF200" i="216" s="1"/>
  <c r="AE187" i="216"/>
  <c r="AF187" i="216" s="1"/>
  <c r="AE183" i="216"/>
  <c r="AF183" i="216" s="1"/>
  <c r="AE179" i="216"/>
  <c r="AF179" i="216" s="1"/>
  <c r="AE175" i="216"/>
  <c r="AF175" i="216" s="1"/>
  <c r="AE171" i="216"/>
  <c r="AF171" i="216" s="1"/>
  <c r="AE167" i="216"/>
  <c r="AF167" i="216" s="1"/>
  <c r="AE163" i="216"/>
  <c r="AF163" i="216" s="1"/>
  <c r="AE159" i="216"/>
  <c r="AF159" i="216" s="1"/>
  <c r="AE155" i="216"/>
  <c r="AF155" i="216" s="1"/>
  <c r="AE151" i="216"/>
  <c r="AF151" i="216" s="1"/>
  <c r="AE147" i="216"/>
  <c r="AF147" i="216" s="1"/>
  <c r="AE143" i="216"/>
  <c r="AF143" i="216" s="1"/>
  <c r="AE139" i="216"/>
  <c r="AF139" i="216" s="1"/>
  <c r="AE135" i="216"/>
  <c r="AF135" i="216" s="1"/>
  <c r="AE131" i="216"/>
  <c r="AF131" i="216" s="1"/>
  <c r="AE127" i="216"/>
  <c r="AF127" i="216" s="1"/>
  <c r="AE123" i="216"/>
  <c r="AF123" i="216" s="1"/>
  <c r="AE119" i="216"/>
  <c r="AF119" i="216" s="1"/>
  <c r="AE115" i="216"/>
  <c r="AF115" i="216" s="1"/>
  <c r="AE111" i="216"/>
  <c r="AF111" i="216" s="1"/>
  <c r="AE197" i="216"/>
  <c r="AF197" i="216" s="1"/>
  <c r="AE199" i="216"/>
  <c r="AF199" i="216" s="1"/>
  <c r="AE209" i="216"/>
  <c r="AF209" i="216" s="1"/>
  <c r="AE193" i="216"/>
  <c r="AF193" i="216" s="1"/>
  <c r="AE34" i="216"/>
  <c r="AF34" i="216" s="1"/>
  <c r="AE27" i="216"/>
  <c r="AF27" i="216" s="1"/>
  <c r="AE23" i="216"/>
  <c r="AF23" i="216" s="1"/>
  <c r="AE110" i="216"/>
  <c r="AF110" i="216" s="1"/>
  <c r="AE106" i="216"/>
  <c r="AF106" i="216" s="1"/>
  <c r="AE102" i="216"/>
  <c r="AF102" i="216" s="1"/>
  <c r="AE98" i="216"/>
  <c r="AF98" i="216" s="1"/>
  <c r="AE94" i="216"/>
  <c r="AF94" i="216" s="1"/>
  <c r="AE90" i="216"/>
  <c r="AF90" i="216" s="1"/>
  <c r="AE86" i="216"/>
  <c r="AF86" i="216" s="1"/>
  <c r="AE82" i="216"/>
  <c r="AF82" i="216" s="1"/>
  <c r="AE78" i="216"/>
  <c r="AF78" i="216" s="1"/>
  <c r="AE74" i="216"/>
  <c r="AF74" i="216" s="1"/>
  <c r="AE70" i="216"/>
  <c r="AF70" i="216" s="1"/>
  <c r="AE66" i="216"/>
  <c r="AF66" i="216" s="1"/>
  <c r="AE62" i="216"/>
  <c r="AF62" i="216" s="1"/>
  <c r="AE58" i="216"/>
  <c r="AF58" i="216" s="1"/>
  <c r="AE54" i="216"/>
  <c r="AF54" i="216" s="1"/>
  <c r="AE50" i="216"/>
  <c r="AF50" i="216" s="1"/>
  <c r="AE46" i="216"/>
  <c r="AF46" i="216" s="1"/>
  <c r="AE41" i="216"/>
  <c r="AF41" i="216" s="1"/>
  <c r="AE489" i="216"/>
  <c r="AF489" i="216" s="1"/>
  <c r="AE467" i="216"/>
  <c r="AF467" i="216" s="1"/>
  <c r="AE439" i="216"/>
  <c r="AF439" i="216" s="1"/>
  <c r="AE423" i="216"/>
  <c r="AF423" i="216" s="1"/>
  <c r="AE434" i="216"/>
  <c r="AF434" i="216" s="1"/>
  <c r="AE403" i="216"/>
  <c r="AF403" i="216" s="1"/>
  <c r="AE387" i="216"/>
  <c r="AF387" i="216" s="1"/>
  <c r="AE404" i="216"/>
  <c r="AF404" i="216" s="1"/>
  <c r="AE413" i="216"/>
  <c r="AF413" i="216" s="1"/>
  <c r="AE344" i="216"/>
  <c r="AF344" i="216" s="1"/>
  <c r="AE326" i="216"/>
  <c r="AF326" i="216" s="1"/>
  <c r="AE300" i="216"/>
  <c r="AF300" i="216" s="1"/>
  <c r="AE284" i="216"/>
  <c r="AF284" i="216" s="1"/>
  <c r="AE268" i="216"/>
  <c r="AF268" i="216" s="1"/>
  <c r="AE252" i="216"/>
  <c r="AF252" i="216" s="1"/>
  <c r="AE272" i="216"/>
  <c r="AF272" i="216" s="1"/>
  <c r="AE285" i="216"/>
  <c r="AF285" i="216" s="1"/>
  <c r="AE220" i="216"/>
  <c r="AF220" i="216" s="1"/>
  <c r="AE185" i="216"/>
  <c r="AF185" i="216" s="1"/>
  <c r="AE169" i="216"/>
  <c r="AF169" i="216" s="1"/>
  <c r="AE153" i="216"/>
  <c r="AF153" i="216" s="1"/>
  <c r="AE137" i="216"/>
  <c r="AF137" i="216" s="1"/>
  <c r="AE121" i="216"/>
  <c r="AF121" i="216" s="1"/>
  <c r="AE207" i="216"/>
  <c r="AF207" i="216" s="1"/>
  <c r="AE184" i="216"/>
  <c r="AF184" i="216" s="1"/>
  <c r="AE168" i="216"/>
  <c r="AF168" i="216" s="1"/>
  <c r="AE152" i="216"/>
  <c r="AF152" i="216" s="1"/>
  <c r="AE136" i="216"/>
  <c r="AF136" i="216" s="1"/>
  <c r="AE120" i="216"/>
  <c r="AF120" i="216" s="1"/>
  <c r="AE109" i="216"/>
  <c r="AF109" i="216" s="1"/>
  <c r="AE93" i="216"/>
  <c r="AF93" i="216" s="1"/>
  <c r="AE77" i="216"/>
  <c r="AF77" i="216" s="1"/>
  <c r="AE61" i="216"/>
  <c r="AF61" i="216" s="1"/>
  <c r="AE45" i="216"/>
  <c r="AF45" i="216" s="1"/>
  <c r="AE30" i="216"/>
  <c r="AF30" i="216" s="1"/>
  <c r="AE40" i="216"/>
  <c r="AF40" i="216" s="1"/>
  <c r="AE42" i="216"/>
  <c r="AF42" i="216" s="1"/>
  <c r="AE96" i="216"/>
  <c r="AF96" i="216" s="1"/>
  <c r="AE80" i="216"/>
  <c r="AF80" i="216" s="1"/>
  <c r="AE64" i="216"/>
  <c r="AF64" i="216" s="1"/>
  <c r="AE48" i="216"/>
  <c r="AF48" i="216" s="1"/>
  <c r="AE493" i="216"/>
  <c r="AF493" i="216" s="1"/>
  <c r="AE376" i="216"/>
  <c r="AF376" i="216" s="1"/>
  <c r="AE256" i="216"/>
  <c r="AF256" i="216" s="1"/>
  <c r="AE283" i="216"/>
  <c r="AF283" i="216" s="1"/>
  <c r="AE259" i="216"/>
  <c r="AF259" i="216" s="1"/>
  <c r="AE233" i="216"/>
  <c r="AF233" i="216" s="1"/>
  <c r="AE224" i="216"/>
  <c r="AF224" i="216" s="1"/>
  <c r="AE192" i="216"/>
  <c r="AF192" i="216" s="1"/>
  <c r="AE189" i="216"/>
  <c r="AF189" i="216" s="1"/>
  <c r="AE173" i="216"/>
  <c r="AF173" i="216" s="1"/>
  <c r="AE157" i="216"/>
  <c r="AF157" i="216" s="1"/>
  <c r="AE141" i="216"/>
  <c r="AF141" i="216" s="1"/>
  <c r="AE125" i="216"/>
  <c r="AF125" i="216" s="1"/>
  <c r="AE205" i="216"/>
  <c r="AF205" i="216" s="1"/>
  <c r="AE188" i="216"/>
  <c r="AF188" i="216" s="1"/>
  <c r="AE172" i="216"/>
  <c r="AF172" i="216" s="1"/>
  <c r="AE156" i="216"/>
  <c r="AF156" i="216" s="1"/>
  <c r="AE140" i="216"/>
  <c r="AF140" i="216" s="1"/>
  <c r="AE124" i="216"/>
  <c r="AF124" i="216" s="1"/>
  <c r="AE97" i="216"/>
  <c r="AF97" i="216" s="1"/>
  <c r="AE81" i="216"/>
  <c r="AF81" i="216" s="1"/>
  <c r="AE65" i="216"/>
  <c r="AF65" i="216" s="1"/>
  <c r="AE49" i="216"/>
  <c r="AF49" i="216" s="1"/>
  <c r="AE33" i="216"/>
  <c r="AF33" i="216" s="1"/>
  <c r="AE29" i="216"/>
  <c r="AF29" i="216" s="1"/>
  <c r="AE38" i="216"/>
  <c r="AF38" i="216" s="1"/>
  <c r="AE100" i="216"/>
  <c r="AF100" i="216" s="1"/>
  <c r="AE84" i="216"/>
  <c r="AF84" i="216" s="1"/>
  <c r="AE68" i="216"/>
  <c r="AF68" i="216" s="1"/>
  <c r="AE52" i="216"/>
  <c r="AF52" i="216" s="1"/>
  <c r="AE481" i="216"/>
  <c r="AF481" i="216" s="1"/>
  <c r="AE472" i="216"/>
  <c r="AF472" i="216" s="1"/>
  <c r="AE451" i="216"/>
  <c r="AF451" i="216" s="1"/>
  <c r="AE443" i="216"/>
  <c r="AF443" i="216" s="1"/>
  <c r="AE427" i="216"/>
  <c r="AF427" i="216" s="1"/>
  <c r="AE391" i="216"/>
  <c r="AF391" i="216" s="1"/>
  <c r="AE330" i="216"/>
  <c r="AF330" i="216" s="1"/>
  <c r="AE304" i="216"/>
  <c r="AF304" i="216" s="1"/>
  <c r="AE299" i="216"/>
  <c r="AF299" i="216" s="1"/>
  <c r="AE242" i="216"/>
  <c r="AF242" i="216" s="1"/>
  <c r="AE204" i="216"/>
  <c r="AF204" i="216" s="1"/>
  <c r="AE177" i="216"/>
  <c r="AF177" i="216" s="1"/>
  <c r="AE161" i="216"/>
  <c r="AF161" i="216" s="1"/>
  <c r="AE145" i="216"/>
  <c r="AF145" i="216" s="1"/>
  <c r="AE129" i="216"/>
  <c r="AF129" i="216" s="1"/>
  <c r="AE113" i="216"/>
  <c r="AF113" i="216" s="1"/>
  <c r="AE176" i="216"/>
  <c r="AF176" i="216" s="1"/>
  <c r="AE160" i="216"/>
  <c r="AF160" i="216" s="1"/>
  <c r="AE144" i="216"/>
  <c r="AF144" i="216" s="1"/>
  <c r="AE128" i="216"/>
  <c r="AF128" i="216" s="1"/>
  <c r="AE112" i="216"/>
  <c r="AF112" i="216" s="1"/>
  <c r="AE201" i="216"/>
  <c r="AF201" i="216" s="1"/>
  <c r="AE101" i="216"/>
  <c r="AF101" i="216" s="1"/>
  <c r="AE85" i="216"/>
  <c r="AF85" i="216" s="1"/>
  <c r="AE69" i="216"/>
  <c r="AF69" i="216" s="1"/>
  <c r="AE53" i="216"/>
  <c r="AF53" i="216" s="1"/>
  <c r="AE32" i="216"/>
  <c r="AF32" i="216" s="1"/>
  <c r="AE26" i="216"/>
  <c r="AF26" i="216" s="1"/>
  <c r="AE104" i="216"/>
  <c r="AF104" i="216" s="1"/>
  <c r="AE88" i="216"/>
  <c r="AF88" i="216" s="1"/>
  <c r="AE72" i="216"/>
  <c r="AF72" i="216" s="1"/>
  <c r="AE56" i="216"/>
  <c r="AF56" i="216" s="1"/>
  <c r="AE37" i="216"/>
  <c r="AF37" i="216" s="1"/>
  <c r="AE440" i="216"/>
  <c r="AF440" i="216" s="1"/>
  <c r="AE165" i="216"/>
  <c r="AF165" i="216" s="1"/>
  <c r="AE148" i="216"/>
  <c r="AF148" i="216" s="1"/>
  <c r="AE89" i="216"/>
  <c r="AF89" i="216" s="1"/>
  <c r="AE92" i="216"/>
  <c r="AF92" i="216" s="1"/>
  <c r="AE208" i="216"/>
  <c r="AF208" i="216" s="1"/>
  <c r="AE410" i="216"/>
  <c r="AF410" i="216" s="1"/>
  <c r="AE288" i="216"/>
  <c r="AF288" i="216" s="1"/>
  <c r="AE149" i="216"/>
  <c r="AF149" i="216" s="1"/>
  <c r="AE132" i="216"/>
  <c r="AF132" i="216" s="1"/>
  <c r="AE73" i="216"/>
  <c r="AF73" i="216" s="1"/>
  <c r="AE76" i="216"/>
  <c r="AF76" i="216" s="1"/>
  <c r="AE181" i="216"/>
  <c r="AF181" i="216" s="1"/>
  <c r="AE117" i="216"/>
  <c r="AF117" i="216" s="1"/>
  <c r="AE164" i="216"/>
  <c r="AF164" i="216" s="1"/>
  <c r="AE105" i="216"/>
  <c r="AF105" i="216" s="1"/>
  <c r="AE39" i="216"/>
  <c r="AF39" i="216" s="1"/>
  <c r="AE108" i="216"/>
  <c r="AF108" i="216" s="1"/>
  <c r="AE44" i="216"/>
  <c r="AF44" i="216" s="1"/>
  <c r="AE244" i="216"/>
  <c r="AF244" i="216" s="1"/>
  <c r="AE133" i="216"/>
  <c r="AF133" i="216" s="1"/>
  <c r="AE180" i="216"/>
  <c r="AF180" i="216" s="1"/>
  <c r="AE116" i="216"/>
  <c r="AF116" i="216" s="1"/>
  <c r="AE57" i="216"/>
  <c r="AF57" i="216" s="1"/>
  <c r="AE25" i="216"/>
  <c r="AF25" i="216" s="1"/>
  <c r="AE60" i="216"/>
  <c r="AF60" i="216" s="1"/>
  <c r="K104" i="216"/>
  <c r="Q104" i="216" s="1"/>
  <c r="AA104" i="216" s="1"/>
  <c r="AB104" i="216" s="1"/>
  <c r="K96" i="216"/>
  <c r="Q96" i="216" s="1"/>
  <c r="AA96" i="216" s="1"/>
  <c r="AB96" i="216" s="1"/>
  <c r="K88" i="216"/>
  <c r="Q88" i="216" s="1"/>
  <c r="AA88" i="216" s="1"/>
  <c r="AB88" i="216" s="1"/>
  <c r="K80" i="216"/>
  <c r="Q80" i="216" s="1"/>
  <c r="AA80" i="216" s="1"/>
  <c r="AB80" i="216" s="1"/>
  <c r="K72" i="216"/>
  <c r="Q72" i="216" s="1"/>
  <c r="AA72" i="216" s="1"/>
  <c r="AB72" i="216" s="1"/>
  <c r="K64" i="216"/>
  <c r="Q64" i="216" s="1"/>
  <c r="AA64" i="216" s="1"/>
  <c r="AB64" i="216" s="1"/>
  <c r="K56" i="216"/>
  <c r="Q56" i="216" s="1"/>
  <c r="AA56" i="216" s="1"/>
  <c r="AB56" i="216" s="1"/>
  <c r="K48" i="216"/>
  <c r="Q48" i="216" s="1"/>
  <c r="AA48" i="216" s="1"/>
  <c r="AB48" i="216" s="1"/>
  <c r="K125" i="216"/>
  <c r="Q125" i="216" s="1"/>
  <c r="AA125" i="216" s="1"/>
  <c r="AB125" i="216" s="1"/>
  <c r="K157" i="216"/>
  <c r="Q157" i="216" s="1"/>
  <c r="AA157" i="216" s="1"/>
  <c r="AB157" i="216" s="1"/>
  <c r="K189" i="216"/>
  <c r="Q189" i="216" s="1"/>
  <c r="AA189" i="216" s="1"/>
  <c r="AB189" i="216" s="1"/>
  <c r="AL143" i="216"/>
  <c r="J143" i="216" s="1"/>
  <c r="P143" i="216" s="1"/>
  <c r="AN154" i="216"/>
  <c r="K154" i="216" s="1"/>
  <c r="Q154" i="216" s="1"/>
  <c r="AA154" i="216" s="1"/>
  <c r="AB154" i="216" s="1"/>
  <c r="AL154" i="216"/>
  <c r="J154" i="216" s="1"/>
  <c r="P154" i="216" s="1"/>
  <c r="W154" i="216" s="1"/>
  <c r="X154" i="216" s="1"/>
  <c r="AL212" i="216"/>
  <c r="AN212" i="216"/>
  <c r="AL220" i="216"/>
  <c r="J220" i="216" s="1"/>
  <c r="P220" i="216" s="1"/>
  <c r="AN220" i="216"/>
  <c r="AL228" i="216"/>
  <c r="AN228" i="216"/>
  <c r="J39" i="216"/>
  <c r="P39" i="216" s="1"/>
  <c r="W39" i="216" s="1"/>
  <c r="X39" i="216" s="1"/>
  <c r="J34" i="216"/>
  <c r="P34" i="216" s="1"/>
  <c r="J32" i="216"/>
  <c r="P32" i="216" s="1"/>
  <c r="K97" i="216"/>
  <c r="Q97" i="216" s="1"/>
  <c r="AA97" i="216" s="1"/>
  <c r="AB97" i="216" s="1"/>
  <c r="AN208" i="216"/>
  <c r="AL208" i="216"/>
  <c r="J208" i="216" s="1"/>
  <c r="P208" i="216" s="1"/>
  <c r="S208" i="216" s="1"/>
  <c r="U208" i="216" s="1"/>
  <c r="V208" i="216" s="1"/>
  <c r="AN170" i="216"/>
  <c r="K170" i="216" s="1"/>
  <c r="Q170" i="216" s="1"/>
  <c r="AA170" i="216" s="1"/>
  <c r="AB170" i="216" s="1"/>
  <c r="AL170" i="216"/>
  <c r="J170" i="216" s="1"/>
  <c r="P170" i="216" s="1"/>
  <c r="W170" i="216" s="1"/>
  <c r="X170" i="216" s="1"/>
  <c r="AN138" i="216"/>
  <c r="AL138" i="216"/>
  <c r="J138" i="216" s="1"/>
  <c r="P138" i="216" s="1"/>
  <c r="AO138" i="216" s="1"/>
  <c r="AN84" i="216"/>
  <c r="K84" i="216" s="1"/>
  <c r="Q84" i="216" s="1"/>
  <c r="AA84" i="216" s="1"/>
  <c r="AB84" i="216" s="1"/>
  <c r="AL65" i="216"/>
  <c r="J26" i="216"/>
  <c r="P26" i="216" s="1"/>
  <c r="AN122" i="216"/>
  <c r="K122" i="216" s="1"/>
  <c r="Q122" i="216" s="1"/>
  <c r="AA122" i="216" s="1"/>
  <c r="AB122" i="216" s="1"/>
  <c r="AL122" i="216"/>
  <c r="J122" i="216" s="1"/>
  <c r="P122" i="216" s="1"/>
  <c r="AN186" i="216"/>
  <c r="AL186" i="216"/>
  <c r="J186" i="216" s="1"/>
  <c r="P186" i="216" s="1"/>
  <c r="AO186" i="216" s="1"/>
  <c r="K61" i="216"/>
  <c r="Q61" i="216" s="1"/>
  <c r="AA61" i="216" s="1"/>
  <c r="AB61" i="216" s="1"/>
  <c r="K77" i="216"/>
  <c r="Q77" i="216" s="1"/>
  <c r="AA77" i="216" s="1"/>
  <c r="AB77" i="216" s="1"/>
  <c r="K93" i="216"/>
  <c r="Q93" i="216" s="1"/>
  <c r="AA93" i="216" s="1"/>
  <c r="AB93" i="216" s="1"/>
  <c r="K109" i="216"/>
  <c r="Q109" i="216" s="1"/>
  <c r="J113" i="216"/>
  <c r="P113" i="216" s="1"/>
  <c r="J117" i="216"/>
  <c r="P117" i="216" s="1"/>
  <c r="J121" i="216"/>
  <c r="P121" i="216" s="1"/>
  <c r="J125" i="216"/>
  <c r="P125" i="216" s="1"/>
  <c r="AO125" i="216" s="1"/>
  <c r="J129" i="216"/>
  <c r="P129" i="216" s="1"/>
  <c r="J133" i="216"/>
  <c r="P133" i="216" s="1"/>
  <c r="J137" i="216"/>
  <c r="P137" i="216" s="1"/>
  <c r="J141" i="216"/>
  <c r="P141" i="216" s="1"/>
  <c r="AO141" i="216" s="1"/>
  <c r="J145" i="216"/>
  <c r="P145" i="216" s="1"/>
  <c r="J149" i="216"/>
  <c r="P149" i="216" s="1"/>
  <c r="J153" i="216"/>
  <c r="P153" i="216" s="1"/>
  <c r="J157" i="216"/>
  <c r="P157" i="216" s="1"/>
  <c r="AO157" i="216" s="1"/>
  <c r="J161" i="216"/>
  <c r="P161" i="216" s="1"/>
  <c r="J165" i="216"/>
  <c r="P165" i="216" s="1"/>
  <c r="J169" i="216"/>
  <c r="P169" i="216" s="1"/>
  <c r="J173" i="216"/>
  <c r="P173" i="216" s="1"/>
  <c r="AO173" i="216" s="1"/>
  <c r="J177" i="216"/>
  <c r="P177" i="216" s="1"/>
  <c r="J181" i="216"/>
  <c r="P181" i="216" s="1"/>
  <c r="J185" i="216"/>
  <c r="P185" i="216" s="1"/>
  <c r="J189" i="216"/>
  <c r="P189" i="216" s="1"/>
  <c r="AO189" i="216" s="1"/>
  <c r="J196" i="216"/>
  <c r="P196" i="216" s="1"/>
  <c r="S196" i="216" s="1"/>
  <c r="U196" i="216" s="1"/>
  <c r="V196" i="216" s="1"/>
  <c r="J204" i="216"/>
  <c r="P204" i="216" s="1"/>
  <c r="J232" i="216"/>
  <c r="P232" i="216" s="1"/>
  <c r="S232" i="216" s="1"/>
  <c r="U232" i="216" s="1"/>
  <c r="V232" i="216" s="1"/>
  <c r="J236" i="216"/>
  <c r="P236" i="216" s="1"/>
  <c r="J240" i="216"/>
  <c r="P240" i="216" s="1"/>
  <c r="J244" i="216"/>
  <c r="P244" i="216" s="1"/>
  <c r="W244" i="216" s="1"/>
  <c r="X244" i="216" s="1"/>
  <c r="J248" i="216"/>
  <c r="P248" i="216" s="1"/>
  <c r="J256" i="216"/>
  <c r="P256" i="216" s="1"/>
  <c r="J264" i="216"/>
  <c r="P264" i="216" s="1"/>
  <c r="J272" i="216"/>
  <c r="P272" i="216" s="1"/>
  <c r="AO272" i="216" s="1"/>
  <c r="J280" i="216"/>
  <c r="P280" i="216" s="1"/>
  <c r="J284" i="216"/>
  <c r="P284" i="216" s="1"/>
  <c r="J292" i="216"/>
  <c r="P292" i="216" s="1"/>
  <c r="J300" i="216"/>
  <c r="P300" i="216" s="1"/>
  <c r="W300" i="216" s="1"/>
  <c r="X300" i="216" s="1"/>
  <c r="J308" i="216"/>
  <c r="P308" i="216" s="1"/>
  <c r="K316" i="216"/>
  <c r="Q316" i="216" s="1"/>
  <c r="AA316" i="216" s="1"/>
  <c r="AB316" i="216" s="1"/>
  <c r="K324" i="216"/>
  <c r="Q324" i="216" s="1"/>
  <c r="AA324" i="216" s="1"/>
  <c r="AB324" i="216" s="1"/>
  <c r="K332" i="216"/>
  <c r="Q332" i="216" s="1"/>
  <c r="AA332" i="216" s="1"/>
  <c r="AB332" i="216" s="1"/>
  <c r="K340" i="216"/>
  <c r="Q340" i="216" s="1"/>
  <c r="AA340" i="216" s="1"/>
  <c r="AB340" i="216" s="1"/>
  <c r="K248" i="216"/>
  <c r="Q248" i="216" s="1"/>
  <c r="AA248" i="216" s="1"/>
  <c r="AB248" i="216" s="1"/>
  <c r="K252" i="216"/>
  <c r="Q252" i="216" s="1"/>
  <c r="AA252" i="216" s="1"/>
  <c r="AB252" i="216" s="1"/>
  <c r="K256" i="216"/>
  <c r="Q256" i="216" s="1"/>
  <c r="AA256" i="216" s="1"/>
  <c r="AB256" i="216" s="1"/>
  <c r="K260" i="216"/>
  <c r="Q260" i="216" s="1"/>
  <c r="AA260" i="216" s="1"/>
  <c r="AB260" i="216" s="1"/>
  <c r="K264" i="216"/>
  <c r="Q264" i="216" s="1"/>
  <c r="AA264" i="216" s="1"/>
  <c r="AB264" i="216" s="1"/>
  <c r="K268" i="216"/>
  <c r="Q268" i="216" s="1"/>
  <c r="AA268" i="216" s="1"/>
  <c r="AB268" i="216" s="1"/>
  <c r="K272" i="216"/>
  <c r="Q272" i="216" s="1"/>
  <c r="AA272" i="216" s="1"/>
  <c r="AB272" i="216" s="1"/>
  <c r="K276" i="216"/>
  <c r="Q276" i="216" s="1"/>
  <c r="AA276" i="216" s="1"/>
  <c r="AB276" i="216" s="1"/>
  <c r="K284" i="216"/>
  <c r="Q284" i="216" s="1"/>
  <c r="AA284" i="216" s="1"/>
  <c r="AB284" i="216" s="1"/>
  <c r="K288" i="216"/>
  <c r="Q288" i="216" s="1"/>
  <c r="AA288" i="216" s="1"/>
  <c r="AB288" i="216" s="1"/>
  <c r="K292" i="216"/>
  <c r="Q292" i="216" s="1"/>
  <c r="AA292" i="216" s="1"/>
  <c r="AB292" i="216" s="1"/>
  <c r="K296" i="216"/>
  <c r="Q296" i="216" s="1"/>
  <c r="AA296" i="216" s="1"/>
  <c r="AB296" i="216" s="1"/>
  <c r="K300" i="216"/>
  <c r="Q300" i="216" s="1"/>
  <c r="AA300" i="216" s="1"/>
  <c r="AB300" i="216" s="1"/>
  <c r="K304" i="216"/>
  <c r="Q304" i="216" s="1"/>
  <c r="AA304" i="216" s="1"/>
  <c r="AB304" i="216" s="1"/>
  <c r="K308" i="216"/>
  <c r="Q308" i="216" s="1"/>
  <c r="AA308" i="216" s="1"/>
  <c r="AB308" i="216" s="1"/>
  <c r="K312" i="216"/>
  <c r="Q312" i="216" s="1"/>
  <c r="AA312" i="216" s="1"/>
  <c r="AB312" i="216" s="1"/>
  <c r="J346" i="216"/>
  <c r="P346" i="216" s="1"/>
  <c r="K349" i="216"/>
  <c r="Q349" i="216" s="1"/>
  <c r="AA349" i="216" s="1"/>
  <c r="AB349" i="216" s="1"/>
  <c r="J361" i="216"/>
  <c r="P361" i="216" s="1"/>
  <c r="J369" i="216"/>
  <c r="P369" i="216" s="1"/>
  <c r="J342" i="216"/>
  <c r="P342" i="216" s="1"/>
  <c r="AO342" i="216" s="1"/>
  <c r="J353" i="216"/>
  <c r="P353" i="216" s="1"/>
  <c r="S353" i="216" s="1"/>
  <c r="U353" i="216" s="1"/>
  <c r="V353" i="216" s="1"/>
  <c r="K360" i="216"/>
  <c r="Q360" i="216" s="1"/>
  <c r="AA360" i="216" s="1"/>
  <c r="AB360" i="216" s="1"/>
  <c r="K368" i="216"/>
  <c r="Q368" i="216" s="1"/>
  <c r="AA368" i="216" s="1"/>
  <c r="AB368" i="216" s="1"/>
  <c r="K455" i="216"/>
  <c r="Q455" i="216" s="1"/>
  <c r="AA455" i="216" s="1"/>
  <c r="AB455" i="216" s="1"/>
  <c r="J378" i="216"/>
  <c r="P378" i="216" s="1"/>
  <c r="J382" i="216"/>
  <c r="P382" i="216" s="1"/>
  <c r="J386" i="216"/>
  <c r="P386" i="216" s="1"/>
  <c r="J390" i="216"/>
  <c r="P390" i="216" s="1"/>
  <c r="AO390" i="216" s="1"/>
  <c r="J394" i="216"/>
  <c r="P394" i="216" s="1"/>
  <c r="J398" i="216"/>
  <c r="P398" i="216" s="1"/>
  <c r="S398" i="216" s="1"/>
  <c r="U398" i="216" s="1"/>
  <c r="V398" i="216" s="1"/>
  <c r="J402" i="216"/>
  <c r="P402" i="216" s="1"/>
  <c r="J403" i="216"/>
  <c r="P403" i="216" s="1"/>
  <c r="S403" i="216" s="1"/>
  <c r="U403" i="216" s="1"/>
  <c r="V403" i="216" s="1"/>
  <c r="J407" i="216"/>
  <c r="P407" i="216" s="1"/>
  <c r="S407" i="216" s="1"/>
  <c r="U407" i="216" s="1"/>
  <c r="V407" i="216" s="1"/>
  <c r="J411" i="216"/>
  <c r="P411" i="216" s="1"/>
  <c r="J415" i="216"/>
  <c r="P415" i="216" s="1"/>
  <c r="J419" i="216"/>
  <c r="P419" i="216" s="1"/>
  <c r="AO419" i="216" s="1"/>
  <c r="J423" i="216"/>
  <c r="P423" i="216" s="1"/>
  <c r="J427" i="216"/>
  <c r="P427" i="216" s="1"/>
  <c r="J431" i="216"/>
  <c r="P431" i="216" s="1"/>
  <c r="AK428" i="216"/>
  <c r="J428" i="216" s="1"/>
  <c r="AK432" i="216"/>
  <c r="J446" i="216"/>
  <c r="P446" i="216" s="1"/>
  <c r="K454" i="216"/>
  <c r="Q454" i="216" s="1"/>
  <c r="AA454" i="216" s="1"/>
  <c r="AB454" i="216" s="1"/>
  <c r="J465" i="216"/>
  <c r="P465" i="216" s="1"/>
  <c r="AK442" i="216"/>
  <c r="AK452" i="216"/>
  <c r="J452" i="216" s="1"/>
  <c r="P452" i="216" s="1"/>
  <c r="J458" i="216"/>
  <c r="P458" i="216" s="1"/>
  <c r="K469" i="216"/>
  <c r="Q469" i="216" s="1"/>
  <c r="AA469" i="216" s="1"/>
  <c r="AB469" i="216" s="1"/>
  <c r="J449" i="216"/>
  <c r="P449" i="216" s="1"/>
  <c r="W449" i="216" s="1"/>
  <c r="X449" i="216" s="1"/>
  <c r="AK454" i="216"/>
  <c r="J454" i="216" s="1"/>
  <c r="AK447" i="216"/>
  <c r="J447" i="216" s="1"/>
  <c r="AK451" i="216"/>
  <c r="J451" i="216" s="1"/>
  <c r="AK455" i="216"/>
  <c r="J455" i="216" s="1"/>
  <c r="P455" i="216" s="1"/>
  <c r="AO455" i="216" s="1"/>
  <c r="AK459" i="216"/>
  <c r="J459" i="216" s="1"/>
  <c r="P459" i="216" s="1"/>
  <c r="AK463" i="216"/>
  <c r="J463" i="216" s="1"/>
  <c r="AK474" i="216"/>
  <c r="J474" i="216" s="1"/>
  <c r="AK478" i="216"/>
  <c r="J478" i="216" s="1"/>
  <c r="P478" i="216" s="1"/>
  <c r="K488" i="216"/>
  <c r="Q488" i="216" s="1"/>
  <c r="AA488" i="216" s="1"/>
  <c r="AB488" i="216" s="1"/>
  <c r="K472" i="216"/>
  <c r="Q472" i="216" s="1"/>
  <c r="AA472" i="216" s="1"/>
  <c r="AB472" i="216" s="1"/>
  <c r="AK466" i="216"/>
  <c r="J466" i="216" s="1"/>
  <c r="K57" i="216"/>
  <c r="Q57" i="216" s="1"/>
  <c r="AA57" i="216" s="1"/>
  <c r="AB57" i="216" s="1"/>
  <c r="K73" i="216"/>
  <c r="Q73" i="216" s="1"/>
  <c r="AA73" i="216" s="1"/>
  <c r="AB73" i="216" s="1"/>
  <c r="K89" i="216"/>
  <c r="Q89" i="216" s="1"/>
  <c r="AA89" i="216" s="1"/>
  <c r="AB89" i="216" s="1"/>
  <c r="K105" i="216"/>
  <c r="Q105" i="216" s="1"/>
  <c r="AA105" i="216" s="1"/>
  <c r="AB105" i="216" s="1"/>
  <c r="K343" i="216"/>
  <c r="Q343" i="216" s="1"/>
  <c r="AA343" i="216" s="1"/>
  <c r="AB343" i="216" s="1"/>
  <c r="K450" i="216"/>
  <c r="Q450" i="216" s="1"/>
  <c r="AA450" i="216" s="1"/>
  <c r="AB450" i="216" s="1"/>
  <c r="K492" i="216"/>
  <c r="Q492" i="216" s="1"/>
  <c r="AA492" i="216" s="1"/>
  <c r="AB492" i="216" s="1"/>
  <c r="K53" i="216"/>
  <c r="Q53" i="216" s="1"/>
  <c r="AA53" i="216" s="1"/>
  <c r="AB53" i="216" s="1"/>
  <c r="K85" i="216"/>
  <c r="Q85" i="216" s="1"/>
  <c r="AA85" i="216" s="1"/>
  <c r="AB85" i="216" s="1"/>
  <c r="AK492" i="216"/>
  <c r="AK488" i="216"/>
  <c r="AK484" i="216"/>
  <c r="AK493" i="216"/>
  <c r="J493" i="216" s="1"/>
  <c r="AK489" i="216"/>
  <c r="J489" i="216" s="1"/>
  <c r="AK485" i="216"/>
  <c r="J485" i="216" s="1"/>
  <c r="J482" i="216"/>
  <c r="P482" i="216" s="1"/>
  <c r="H34" i="216"/>
  <c r="K51" i="216"/>
  <c r="Q51" i="216" s="1"/>
  <c r="AA51" i="216" s="1"/>
  <c r="AB51" i="216" s="1"/>
  <c r="K55" i="216"/>
  <c r="Q55" i="216" s="1"/>
  <c r="AA55" i="216" s="1"/>
  <c r="AB55" i="216" s="1"/>
  <c r="K59" i="216"/>
  <c r="Q59" i="216" s="1"/>
  <c r="AA59" i="216" s="1"/>
  <c r="AB59" i="216" s="1"/>
  <c r="K67" i="216"/>
  <c r="Q67" i="216" s="1"/>
  <c r="AA67" i="216" s="1"/>
  <c r="AB67" i="216" s="1"/>
  <c r="K71" i="216"/>
  <c r="Q71" i="216" s="1"/>
  <c r="AA71" i="216" s="1"/>
  <c r="AB71" i="216" s="1"/>
  <c r="K79" i="216"/>
  <c r="Q79" i="216" s="1"/>
  <c r="AA79" i="216" s="1"/>
  <c r="AB79" i="216" s="1"/>
  <c r="K83" i="216"/>
  <c r="Q83" i="216" s="1"/>
  <c r="AA83" i="216" s="1"/>
  <c r="AB83" i="216" s="1"/>
  <c r="K87" i="216"/>
  <c r="Q87" i="216" s="1"/>
  <c r="AA87" i="216" s="1"/>
  <c r="AB87" i="216" s="1"/>
  <c r="K91" i="216"/>
  <c r="Q91" i="216" s="1"/>
  <c r="AA91" i="216" s="1"/>
  <c r="AB91" i="216" s="1"/>
  <c r="K99" i="216"/>
  <c r="Q99" i="216" s="1"/>
  <c r="AA99" i="216" s="1"/>
  <c r="AB99" i="216" s="1"/>
  <c r="K103" i="216"/>
  <c r="Q103" i="216" s="1"/>
  <c r="AA103" i="216" s="1"/>
  <c r="AB103" i="216" s="1"/>
  <c r="AO38" i="216"/>
  <c r="W38" i="216"/>
  <c r="X38" i="216" s="1"/>
  <c r="AO29" i="216"/>
  <c r="W29" i="216"/>
  <c r="X29" i="216" s="1"/>
  <c r="W27" i="216"/>
  <c r="X27" i="216" s="1"/>
  <c r="AO27" i="216"/>
  <c r="AO42" i="216"/>
  <c r="W42" i="216"/>
  <c r="X42" i="216" s="1"/>
  <c r="S116" i="216"/>
  <c r="U116" i="216" s="1"/>
  <c r="V116" i="216" s="1"/>
  <c r="S124" i="216"/>
  <c r="U124" i="216" s="1"/>
  <c r="V124" i="216" s="1"/>
  <c r="S132" i="216"/>
  <c r="U132" i="216" s="1"/>
  <c r="V132" i="216" s="1"/>
  <c r="S140" i="216"/>
  <c r="U140" i="216" s="1"/>
  <c r="V140" i="216" s="1"/>
  <c r="S148" i="216"/>
  <c r="U148" i="216" s="1"/>
  <c r="V148" i="216" s="1"/>
  <c r="S156" i="216"/>
  <c r="U156" i="216" s="1"/>
  <c r="V156" i="216" s="1"/>
  <c r="S164" i="216"/>
  <c r="U164" i="216" s="1"/>
  <c r="V164" i="216" s="1"/>
  <c r="S172" i="216"/>
  <c r="U172" i="216" s="1"/>
  <c r="V172" i="216" s="1"/>
  <c r="S180" i="216"/>
  <c r="U180" i="216" s="1"/>
  <c r="V180" i="216" s="1"/>
  <c r="S188" i="216"/>
  <c r="U188" i="216" s="1"/>
  <c r="V188" i="216" s="1"/>
  <c r="S321" i="216"/>
  <c r="U321" i="216" s="1"/>
  <c r="V321" i="216" s="1"/>
  <c r="S329" i="216"/>
  <c r="U329" i="216" s="1"/>
  <c r="V329" i="216" s="1"/>
  <c r="S337" i="216"/>
  <c r="U337" i="216" s="1"/>
  <c r="V337" i="216" s="1"/>
  <c r="T345" i="216"/>
  <c r="Y345" i="216" s="1"/>
  <c r="Z345" i="216" s="1"/>
  <c r="S345" i="216"/>
  <c r="U345" i="216" s="1"/>
  <c r="V345" i="216" s="1"/>
  <c r="T372" i="216"/>
  <c r="Y372" i="216" s="1"/>
  <c r="Z372" i="216" s="1"/>
  <c r="T419" i="216"/>
  <c r="Y419" i="216" s="1"/>
  <c r="Z419" i="216" s="1"/>
  <c r="S419" i="216"/>
  <c r="U419" i="216" s="1"/>
  <c r="V419" i="216" s="1"/>
  <c r="S427" i="216"/>
  <c r="U427" i="216" s="1"/>
  <c r="V427" i="216" s="1"/>
  <c r="T115" i="216"/>
  <c r="Y115" i="216" s="1"/>
  <c r="Z115" i="216" s="1"/>
  <c r="S115" i="216"/>
  <c r="U115" i="216" s="1"/>
  <c r="V115" i="216" s="1"/>
  <c r="S123" i="216"/>
  <c r="U123" i="216" s="1"/>
  <c r="V123" i="216" s="1"/>
  <c r="T131" i="216"/>
  <c r="Y131" i="216" s="1"/>
  <c r="Z131" i="216" s="1"/>
  <c r="S131" i="216"/>
  <c r="U131" i="216" s="1"/>
  <c r="V131" i="216" s="1"/>
  <c r="T139" i="216"/>
  <c r="Y139" i="216" s="1"/>
  <c r="Z139" i="216" s="1"/>
  <c r="S139" i="216"/>
  <c r="U139" i="216" s="1"/>
  <c r="V139" i="216" s="1"/>
  <c r="T147" i="216"/>
  <c r="Y147" i="216" s="1"/>
  <c r="Z147" i="216" s="1"/>
  <c r="S147" i="216"/>
  <c r="U147" i="216" s="1"/>
  <c r="V147" i="216" s="1"/>
  <c r="T155" i="216"/>
  <c r="Y155" i="216" s="1"/>
  <c r="Z155" i="216" s="1"/>
  <c r="S155" i="216"/>
  <c r="U155" i="216" s="1"/>
  <c r="V155" i="216" s="1"/>
  <c r="T163" i="216"/>
  <c r="Y163" i="216" s="1"/>
  <c r="Z163" i="216" s="1"/>
  <c r="S163" i="216"/>
  <c r="U163" i="216" s="1"/>
  <c r="V163" i="216" s="1"/>
  <c r="T171" i="216"/>
  <c r="Y171" i="216" s="1"/>
  <c r="Z171" i="216" s="1"/>
  <c r="S171" i="216"/>
  <c r="U171" i="216" s="1"/>
  <c r="V171" i="216" s="1"/>
  <c r="T179" i="216"/>
  <c r="Y179" i="216" s="1"/>
  <c r="Z179" i="216" s="1"/>
  <c r="S179" i="216"/>
  <c r="U179" i="216" s="1"/>
  <c r="V179" i="216" s="1"/>
  <c r="T187" i="216"/>
  <c r="Y187" i="216" s="1"/>
  <c r="Z187" i="216" s="1"/>
  <c r="S187" i="216"/>
  <c r="U187" i="216" s="1"/>
  <c r="V187" i="216" s="1"/>
  <c r="S204" i="216"/>
  <c r="U204" i="216" s="1"/>
  <c r="V204" i="216" s="1"/>
  <c r="S238" i="216"/>
  <c r="U238" i="216" s="1"/>
  <c r="V238" i="216" s="1"/>
  <c r="S246" i="216"/>
  <c r="U246" i="216" s="1"/>
  <c r="V246" i="216" s="1"/>
  <c r="T246" i="216"/>
  <c r="Y246" i="216" s="1"/>
  <c r="Z246" i="216" s="1"/>
  <c r="S254" i="216"/>
  <c r="U254" i="216" s="1"/>
  <c r="V254" i="216" s="1"/>
  <c r="T254" i="216"/>
  <c r="Y254" i="216" s="1"/>
  <c r="Z254" i="216" s="1"/>
  <c r="S262" i="216"/>
  <c r="U262" i="216" s="1"/>
  <c r="V262" i="216" s="1"/>
  <c r="T262" i="216"/>
  <c r="Y262" i="216" s="1"/>
  <c r="Z262" i="216" s="1"/>
  <c r="S270" i="216"/>
  <c r="U270" i="216" s="1"/>
  <c r="V270" i="216" s="1"/>
  <c r="T270" i="216"/>
  <c r="Y270" i="216" s="1"/>
  <c r="Z270" i="216" s="1"/>
  <c r="S278" i="216"/>
  <c r="U278" i="216" s="1"/>
  <c r="V278" i="216" s="1"/>
  <c r="T278" i="216"/>
  <c r="Y278" i="216" s="1"/>
  <c r="Z278" i="216" s="1"/>
  <c r="T286" i="216"/>
  <c r="Y286" i="216" s="1"/>
  <c r="Z286" i="216" s="1"/>
  <c r="T294" i="216"/>
  <c r="Y294" i="216" s="1"/>
  <c r="Z294" i="216" s="1"/>
  <c r="S302" i="216"/>
  <c r="U302" i="216" s="1"/>
  <c r="V302" i="216" s="1"/>
  <c r="T302" i="216"/>
  <c r="Y302" i="216" s="1"/>
  <c r="Z302" i="216" s="1"/>
  <c r="S310" i="216"/>
  <c r="U310" i="216" s="1"/>
  <c r="V310" i="216" s="1"/>
  <c r="T310" i="216"/>
  <c r="Y310" i="216" s="1"/>
  <c r="Z310" i="216" s="1"/>
  <c r="S357" i="216"/>
  <c r="U357" i="216" s="1"/>
  <c r="V357" i="216" s="1"/>
  <c r="S365" i="216"/>
  <c r="U365" i="216" s="1"/>
  <c r="V365" i="216" s="1"/>
  <c r="S373" i="216"/>
  <c r="U373" i="216" s="1"/>
  <c r="V373" i="216" s="1"/>
  <c r="S350" i="216"/>
  <c r="U350" i="216" s="1"/>
  <c r="V350" i="216" s="1"/>
  <c r="T336" i="216"/>
  <c r="Y336" i="216" s="1"/>
  <c r="Z336" i="216" s="1"/>
  <c r="S414" i="216"/>
  <c r="U414" i="216" s="1"/>
  <c r="V414" i="216" s="1"/>
  <c r="S380" i="216"/>
  <c r="U380" i="216" s="1"/>
  <c r="V380" i="216" s="1"/>
  <c r="S396" i="216"/>
  <c r="U396" i="216" s="1"/>
  <c r="V396" i="216" s="1"/>
  <c r="S413" i="216"/>
  <c r="U413" i="216" s="1"/>
  <c r="V413" i="216" s="1"/>
  <c r="S457" i="216"/>
  <c r="U457" i="216" s="1"/>
  <c r="V457" i="216" s="1"/>
  <c r="T467" i="216"/>
  <c r="Y467" i="216" s="1"/>
  <c r="Z467" i="216" s="1"/>
  <c r="AO39" i="216"/>
  <c r="AO34" i="216"/>
  <c r="W34" i="216"/>
  <c r="X34" i="216" s="1"/>
  <c r="AO32" i="216"/>
  <c r="W32" i="216"/>
  <c r="X32" i="216" s="1"/>
  <c r="S112" i="216"/>
  <c r="U112" i="216" s="1"/>
  <c r="V112" i="216" s="1"/>
  <c r="S120" i="216"/>
  <c r="U120" i="216" s="1"/>
  <c r="V120" i="216" s="1"/>
  <c r="S128" i="216"/>
  <c r="U128" i="216" s="1"/>
  <c r="V128" i="216" s="1"/>
  <c r="S136" i="216"/>
  <c r="U136" i="216" s="1"/>
  <c r="V136" i="216" s="1"/>
  <c r="S144" i="216"/>
  <c r="U144" i="216" s="1"/>
  <c r="V144" i="216" s="1"/>
  <c r="S152" i="216"/>
  <c r="U152" i="216" s="1"/>
  <c r="V152" i="216" s="1"/>
  <c r="S160" i="216"/>
  <c r="U160" i="216" s="1"/>
  <c r="V160" i="216" s="1"/>
  <c r="S168" i="216"/>
  <c r="U168" i="216" s="1"/>
  <c r="V168" i="216" s="1"/>
  <c r="S176" i="216"/>
  <c r="U176" i="216" s="1"/>
  <c r="V176" i="216" s="1"/>
  <c r="S184" i="216"/>
  <c r="U184" i="216" s="1"/>
  <c r="V184" i="216" s="1"/>
  <c r="S192" i="216"/>
  <c r="U192" i="216" s="1"/>
  <c r="V192" i="216" s="1"/>
  <c r="S194" i="216"/>
  <c r="U194" i="216" s="1"/>
  <c r="V194" i="216" s="1"/>
  <c r="T195" i="216"/>
  <c r="Y195" i="216" s="1"/>
  <c r="Z195" i="216" s="1"/>
  <c r="T232" i="216"/>
  <c r="Y232" i="216" s="1"/>
  <c r="Z232" i="216" s="1"/>
  <c r="T240" i="216"/>
  <c r="Y240" i="216" s="1"/>
  <c r="Z240" i="216" s="1"/>
  <c r="S240" i="216"/>
  <c r="U240" i="216" s="1"/>
  <c r="V240" i="216" s="1"/>
  <c r="S359" i="216"/>
  <c r="U359" i="216" s="1"/>
  <c r="V359" i="216" s="1"/>
  <c r="S367" i="216"/>
  <c r="U367" i="216" s="1"/>
  <c r="V367" i="216" s="1"/>
  <c r="S317" i="216"/>
  <c r="U317" i="216" s="1"/>
  <c r="V317" i="216" s="1"/>
  <c r="S325" i="216"/>
  <c r="U325" i="216" s="1"/>
  <c r="V325" i="216" s="1"/>
  <c r="S333" i="216"/>
  <c r="U333" i="216" s="1"/>
  <c r="V333" i="216" s="1"/>
  <c r="S341" i="216"/>
  <c r="U341" i="216" s="1"/>
  <c r="V341" i="216" s="1"/>
  <c r="S347" i="216"/>
  <c r="U347" i="216" s="1"/>
  <c r="V347" i="216" s="1"/>
  <c r="S354" i="216"/>
  <c r="U354" i="216" s="1"/>
  <c r="V354" i="216" s="1"/>
  <c r="T368" i="216"/>
  <c r="Y368" i="216" s="1"/>
  <c r="Z368" i="216" s="1"/>
  <c r="S418" i="216"/>
  <c r="U418" i="216" s="1"/>
  <c r="V418" i="216" s="1"/>
  <c r="S382" i="216"/>
  <c r="U382" i="216" s="1"/>
  <c r="V382" i="216" s="1"/>
  <c r="S415" i="216"/>
  <c r="U415" i="216" s="1"/>
  <c r="V415" i="216" s="1"/>
  <c r="S423" i="216"/>
  <c r="U423" i="216" s="1"/>
  <c r="V423" i="216" s="1"/>
  <c r="S431" i="216"/>
  <c r="U431" i="216" s="1"/>
  <c r="V431" i="216" s="1"/>
  <c r="S458" i="216"/>
  <c r="U458" i="216" s="1"/>
  <c r="V458" i="216" s="1"/>
  <c r="AO26" i="216"/>
  <c r="W26" i="216"/>
  <c r="X26" i="216" s="1"/>
  <c r="S47" i="216"/>
  <c r="U47" i="216" s="1"/>
  <c r="V47" i="216" s="1"/>
  <c r="M114" i="216"/>
  <c r="M122" i="216"/>
  <c r="M130" i="216"/>
  <c r="M146" i="216"/>
  <c r="M154" i="216"/>
  <c r="M162" i="216"/>
  <c r="M178" i="216"/>
  <c r="M186" i="216"/>
  <c r="M200" i="216"/>
  <c r="M111" i="216"/>
  <c r="M119" i="216"/>
  <c r="M127" i="216"/>
  <c r="N127" i="216"/>
  <c r="M135" i="216"/>
  <c r="N135" i="216"/>
  <c r="N143" i="216"/>
  <c r="M151" i="216"/>
  <c r="N151" i="216"/>
  <c r="M159" i="216"/>
  <c r="M167" i="216"/>
  <c r="N167" i="216"/>
  <c r="M175" i="216"/>
  <c r="M183" i="216"/>
  <c r="N183" i="216"/>
  <c r="M191" i="216"/>
  <c r="M202" i="216"/>
  <c r="N234" i="216"/>
  <c r="M234" i="216"/>
  <c r="N242" i="216"/>
  <c r="M242" i="216"/>
  <c r="M250" i="216"/>
  <c r="N258" i="216"/>
  <c r="M258" i="216"/>
  <c r="M266" i="216"/>
  <c r="N274" i="216"/>
  <c r="M274" i="216"/>
  <c r="N290" i="216"/>
  <c r="M290" i="216"/>
  <c r="N306" i="216"/>
  <c r="M361" i="216"/>
  <c r="M369" i="216"/>
  <c r="M319" i="216"/>
  <c r="M327" i="216"/>
  <c r="M335" i="216"/>
  <c r="N324" i="216"/>
  <c r="M352" i="216"/>
  <c r="M376" i="216"/>
  <c r="N384" i="216"/>
  <c r="M384" i="216"/>
  <c r="M392" i="216"/>
  <c r="M400" i="216"/>
  <c r="M409" i="216"/>
  <c r="M417" i="216"/>
  <c r="M425" i="216"/>
  <c r="M433" i="216"/>
  <c r="N463" i="216"/>
  <c r="M449" i="216"/>
  <c r="M471" i="216"/>
  <c r="J37" i="216"/>
  <c r="T36" i="216"/>
  <c r="Y36" i="216" s="1"/>
  <c r="Z36" i="216" s="1"/>
  <c r="M32" i="216"/>
  <c r="M27" i="216"/>
  <c r="M26" i="216"/>
  <c r="AO43" i="216"/>
  <c r="W43" i="216"/>
  <c r="X43" i="216" s="1"/>
  <c r="N36" i="216"/>
  <c r="AO30" i="216"/>
  <c r="W30" i="216"/>
  <c r="X30" i="216" s="1"/>
  <c r="AO28" i="216"/>
  <c r="W28" i="216"/>
  <c r="X28" i="216" s="1"/>
  <c r="AO24" i="216"/>
  <c r="W24" i="216"/>
  <c r="X24" i="216" s="1"/>
  <c r="W192" i="216"/>
  <c r="X192" i="216" s="1"/>
  <c r="AO192" i="216"/>
  <c r="AO114" i="216"/>
  <c r="W114" i="216"/>
  <c r="X114" i="216" s="1"/>
  <c r="AO118" i="216"/>
  <c r="W118" i="216"/>
  <c r="X118" i="216" s="1"/>
  <c r="AO122" i="216"/>
  <c r="W122" i="216"/>
  <c r="X122" i="216" s="1"/>
  <c r="AO126" i="216"/>
  <c r="W126" i="216"/>
  <c r="X126" i="216" s="1"/>
  <c r="AO130" i="216"/>
  <c r="W130" i="216"/>
  <c r="X130" i="216" s="1"/>
  <c r="AO134" i="216"/>
  <c r="W134" i="216"/>
  <c r="X134" i="216" s="1"/>
  <c r="AO142" i="216"/>
  <c r="W142" i="216"/>
  <c r="X142" i="216" s="1"/>
  <c r="AO146" i="216"/>
  <c r="W146" i="216"/>
  <c r="X146" i="216" s="1"/>
  <c r="AO150" i="216"/>
  <c r="W150" i="216"/>
  <c r="X150" i="216" s="1"/>
  <c r="AO154" i="216"/>
  <c r="AO158" i="216"/>
  <c r="W158" i="216"/>
  <c r="X158" i="216" s="1"/>
  <c r="AO162" i="216"/>
  <c r="W162" i="216"/>
  <c r="X162" i="216" s="1"/>
  <c r="AO166" i="216"/>
  <c r="W166" i="216"/>
  <c r="X166" i="216" s="1"/>
  <c r="AO170" i="216"/>
  <c r="AO174" i="216"/>
  <c r="W174" i="216"/>
  <c r="X174" i="216" s="1"/>
  <c r="AO178" i="216"/>
  <c r="W178" i="216"/>
  <c r="X178" i="216" s="1"/>
  <c r="AO182" i="216"/>
  <c r="W182" i="216"/>
  <c r="X182" i="216" s="1"/>
  <c r="AO190" i="216"/>
  <c r="W190" i="216"/>
  <c r="X190" i="216" s="1"/>
  <c r="R200" i="216"/>
  <c r="AO230" i="216"/>
  <c r="W230" i="216"/>
  <c r="X230" i="216" s="1"/>
  <c r="AO234" i="216"/>
  <c r="W234" i="216"/>
  <c r="X234" i="216" s="1"/>
  <c r="AO238" i="216"/>
  <c r="W238" i="216"/>
  <c r="X238" i="216" s="1"/>
  <c r="AO242" i="216"/>
  <c r="W242" i="216"/>
  <c r="X242" i="216" s="1"/>
  <c r="R247" i="216"/>
  <c r="R242" i="216"/>
  <c r="W250" i="216"/>
  <c r="X250" i="216" s="1"/>
  <c r="AO250" i="216"/>
  <c r="W266" i="216"/>
  <c r="X266" i="216" s="1"/>
  <c r="AO266" i="216"/>
  <c r="W290" i="216"/>
  <c r="X290" i="216" s="1"/>
  <c r="AO290" i="216"/>
  <c r="R255" i="216"/>
  <c r="R271" i="216"/>
  <c r="R384" i="216"/>
  <c r="R316" i="216"/>
  <c r="R324" i="216"/>
  <c r="R332" i="216"/>
  <c r="R340" i="216"/>
  <c r="AO345" i="216"/>
  <c r="W345" i="216"/>
  <c r="X345" i="216" s="1"/>
  <c r="W353" i="216"/>
  <c r="X353" i="216" s="1"/>
  <c r="R361" i="216"/>
  <c r="R369" i="216"/>
  <c r="AO376" i="216"/>
  <c r="W376" i="216"/>
  <c r="X376" i="216" s="1"/>
  <c r="W410" i="216"/>
  <c r="X410" i="216" s="1"/>
  <c r="AO410" i="216"/>
  <c r="W433" i="216"/>
  <c r="X433" i="216" s="1"/>
  <c r="AO433" i="216"/>
  <c r="R383" i="216"/>
  <c r="R391" i="216"/>
  <c r="R399" i="216"/>
  <c r="AO411" i="216"/>
  <c r="W411" i="216"/>
  <c r="X411" i="216" s="1"/>
  <c r="R449" i="216"/>
  <c r="R465" i="216"/>
  <c r="AO449" i="216"/>
  <c r="AO457" i="216"/>
  <c r="W457" i="216"/>
  <c r="X457" i="216" s="1"/>
  <c r="AO465" i="216"/>
  <c r="W465" i="216"/>
  <c r="X465" i="216" s="1"/>
  <c r="R481" i="216"/>
  <c r="R490" i="216"/>
  <c r="K193" i="216"/>
  <c r="Q193" i="216" s="1"/>
  <c r="AA193" i="216" s="1"/>
  <c r="AB193" i="216" s="1"/>
  <c r="K201" i="216"/>
  <c r="Q201" i="216" s="1"/>
  <c r="AA201" i="216" s="1"/>
  <c r="AB201" i="216" s="1"/>
  <c r="K209" i="216"/>
  <c r="Q209" i="216" s="1"/>
  <c r="AA209" i="216" s="1"/>
  <c r="AB209" i="216" s="1"/>
  <c r="J195" i="216"/>
  <c r="P195" i="216" s="1"/>
  <c r="S195" i="216" s="1"/>
  <c r="U195" i="216" s="1"/>
  <c r="V195" i="216" s="1"/>
  <c r="J199" i="216"/>
  <c r="P199" i="216" s="1"/>
  <c r="J203" i="216"/>
  <c r="P203" i="216" s="1"/>
  <c r="J207" i="216"/>
  <c r="P207" i="216" s="1"/>
  <c r="J211" i="216"/>
  <c r="P211" i="216" s="1"/>
  <c r="J215" i="216"/>
  <c r="P215" i="216" s="1"/>
  <c r="J219" i="216"/>
  <c r="P219" i="216" s="1"/>
  <c r="S219" i="216" s="1"/>
  <c r="U219" i="216" s="1"/>
  <c r="V219" i="216" s="1"/>
  <c r="J223" i="216"/>
  <c r="P223" i="216" s="1"/>
  <c r="J227" i="216"/>
  <c r="P227" i="216" s="1"/>
  <c r="K211" i="216"/>
  <c r="Q211" i="216" s="1"/>
  <c r="AA211" i="216" s="1"/>
  <c r="AB211" i="216" s="1"/>
  <c r="K215" i="216"/>
  <c r="Q215" i="216" s="1"/>
  <c r="AA215" i="216" s="1"/>
  <c r="AB215" i="216" s="1"/>
  <c r="K219" i="216"/>
  <c r="Q219" i="216" s="1"/>
  <c r="AA219" i="216" s="1"/>
  <c r="AB219" i="216" s="1"/>
  <c r="K223" i="216"/>
  <c r="Q223" i="216" s="1"/>
  <c r="AA223" i="216" s="1"/>
  <c r="AB223" i="216" s="1"/>
  <c r="K227" i="216"/>
  <c r="Q227" i="216" s="1"/>
  <c r="AA227" i="216" s="1"/>
  <c r="AB227" i="216" s="1"/>
  <c r="J237" i="216"/>
  <c r="P237" i="216" s="1"/>
  <c r="J231" i="216"/>
  <c r="P231" i="216" s="1"/>
  <c r="S231" i="216" s="1"/>
  <c r="U231" i="216" s="1"/>
  <c r="V231" i="216" s="1"/>
  <c r="J239" i="216"/>
  <c r="P239" i="216" s="1"/>
  <c r="J252" i="216"/>
  <c r="P252" i="216" s="1"/>
  <c r="J260" i="216"/>
  <c r="P260" i="216" s="1"/>
  <c r="J268" i="216"/>
  <c r="P268" i="216" s="1"/>
  <c r="J276" i="216"/>
  <c r="P276" i="216" s="1"/>
  <c r="J288" i="216"/>
  <c r="P288" i="216" s="1"/>
  <c r="J296" i="216"/>
  <c r="P296" i="216" s="1"/>
  <c r="J304" i="216"/>
  <c r="P304" i="216" s="1"/>
  <c r="J312" i="216"/>
  <c r="P312" i="216" s="1"/>
  <c r="K315" i="216"/>
  <c r="Q315" i="216" s="1"/>
  <c r="AA315" i="216" s="1"/>
  <c r="AB315" i="216" s="1"/>
  <c r="K319" i="216"/>
  <c r="Q319" i="216" s="1"/>
  <c r="AA319" i="216" s="1"/>
  <c r="AB319" i="216" s="1"/>
  <c r="K323" i="216"/>
  <c r="Q323" i="216" s="1"/>
  <c r="AA323" i="216" s="1"/>
  <c r="AB323" i="216" s="1"/>
  <c r="K331" i="216"/>
  <c r="Q331" i="216" s="1"/>
  <c r="AA331" i="216" s="1"/>
  <c r="AB331" i="216" s="1"/>
  <c r="K335" i="216"/>
  <c r="Q335" i="216" s="1"/>
  <c r="AA335" i="216" s="1"/>
  <c r="AB335" i="216" s="1"/>
  <c r="K339" i="216"/>
  <c r="Q339" i="216" s="1"/>
  <c r="AA339" i="216" s="1"/>
  <c r="AB339" i="216" s="1"/>
  <c r="J358" i="216"/>
  <c r="P358" i="216" s="1"/>
  <c r="J362" i="216"/>
  <c r="P362" i="216" s="1"/>
  <c r="J366" i="216"/>
  <c r="P366" i="216" s="1"/>
  <c r="J370" i="216"/>
  <c r="P370" i="216" s="1"/>
  <c r="J374" i="216"/>
  <c r="P374" i="216" s="1"/>
  <c r="K378" i="216"/>
  <c r="Q378" i="216" s="1"/>
  <c r="AA378" i="216" s="1"/>
  <c r="AB378" i="216" s="1"/>
  <c r="K382" i="216"/>
  <c r="Q382" i="216" s="1"/>
  <c r="AA382" i="216" s="1"/>
  <c r="AB382" i="216" s="1"/>
  <c r="K386" i="216"/>
  <c r="Q386" i="216" s="1"/>
  <c r="AA386" i="216" s="1"/>
  <c r="AB386" i="216" s="1"/>
  <c r="K394" i="216"/>
  <c r="Q394" i="216" s="1"/>
  <c r="AA394" i="216" s="1"/>
  <c r="AB394" i="216" s="1"/>
  <c r="K398" i="216"/>
  <c r="Q398" i="216" s="1"/>
  <c r="AA398" i="216" s="1"/>
  <c r="AB398" i="216" s="1"/>
  <c r="K402" i="216"/>
  <c r="Q402" i="216" s="1"/>
  <c r="AA402" i="216" s="1"/>
  <c r="AB402" i="216" s="1"/>
  <c r="J404" i="216"/>
  <c r="P404" i="216" s="1"/>
  <c r="J412" i="216"/>
  <c r="P412" i="216" s="1"/>
  <c r="K435" i="216"/>
  <c r="Q435" i="216" s="1"/>
  <c r="AA435" i="216" s="1"/>
  <c r="AB435" i="216" s="1"/>
  <c r="J420" i="216"/>
  <c r="P420" i="216" s="1"/>
  <c r="J424" i="216"/>
  <c r="P424" i="216" s="1"/>
  <c r="S424" i="216" s="1"/>
  <c r="U424" i="216" s="1"/>
  <c r="V424" i="216" s="1"/>
  <c r="J432" i="216"/>
  <c r="P432" i="216" s="1"/>
  <c r="K436" i="216"/>
  <c r="Q436" i="216" s="1"/>
  <c r="AA436" i="216" s="1"/>
  <c r="AB436" i="216" s="1"/>
  <c r="K440" i="216"/>
  <c r="Q440" i="216" s="1"/>
  <c r="AA440" i="216" s="1"/>
  <c r="AB440" i="216" s="1"/>
  <c r="K444" i="216"/>
  <c r="Q444" i="216" s="1"/>
  <c r="AA444" i="216" s="1"/>
  <c r="AB444" i="216" s="1"/>
  <c r="K449" i="216"/>
  <c r="Q449" i="216" s="1"/>
  <c r="AA449" i="216" s="1"/>
  <c r="AB449" i="216" s="1"/>
  <c r="J440" i="216"/>
  <c r="P440" i="216" s="1"/>
  <c r="J444" i="216"/>
  <c r="P444" i="216" s="1"/>
  <c r="J460" i="216"/>
  <c r="P460" i="216" s="1"/>
  <c r="K468" i="216"/>
  <c r="Q468" i="216" s="1"/>
  <c r="AA468" i="216" s="1"/>
  <c r="AB468" i="216" s="1"/>
  <c r="J470" i="216"/>
  <c r="P470" i="216" s="1"/>
  <c r="K474" i="216"/>
  <c r="Q474" i="216" s="1"/>
  <c r="AA474" i="216" s="1"/>
  <c r="AB474" i="216" s="1"/>
  <c r="K478" i="216"/>
  <c r="Q478" i="216" s="1"/>
  <c r="AA478" i="216" s="1"/>
  <c r="AB478" i="216" s="1"/>
  <c r="K485" i="216"/>
  <c r="Q485" i="216" s="1"/>
  <c r="AA485" i="216" s="1"/>
  <c r="AB485" i="216" s="1"/>
  <c r="K489" i="216"/>
  <c r="Q489" i="216" s="1"/>
  <c r="AA489" i="216" s="1"/>
  <c r="AB489" i="216" s="1"/>
  <c r="K493" i="216"/>
  <c r="Q493" i="216" s="1"/>
  <c r="AA493" i="216" s="1"/>
  <c r="AB493" i="216" s="1"/>
  <c r="J108" i="216"/>
  <c r="P108" i="216" s="1"/>
  <c r="S108" i="216" s="1"/>
  <c r="U108" i="216" s="1"/>
  <c r="V108" i="216" s="1"/>
  <c r="J106" i="216"/>
  <c r="P106" i="216" s="1"/>
  <c r="J104" i="216"/>
  <c r="P104" i="216" s="1"/>
  <c r="J102" i="216"/>
  <c r="P102" i="216" s="1"/>
  <c r="J100" i="216"/>
  <c r="P100" i="216" s="1"/>
  <c r="S100" i="216" s="1"/>
  <c r="U100" i="216" s="1"/>
  <c r="V100" i="216" s="1"/>
  <c r="J98" i="216"/>
  <c r="P98" i="216" s="1"/>
  <c r="J96" i="216"/>
  <c r="P96" i="216" s="1"/>
  <c r="J94" i="216"/>
  <c r="P94" i="216" s="1"/>
  <c r="J92" i="216"/>
  <c r="P92" i="216" s="1"/>
  <c r="S92" i="216" s="1"/>
  <c r="U92" i="216" s="1"/>
  <c r="V92" i="216" s="1"/>
  <c r="J90" i="216"/>
  <c r="P90" i="216" s="1"/>
  <c r="J88" i="216"/>
  <c r="P88" i="216" s="1"/>
  <c r="J86" i="216"/>
  <c r="P86" i="216" s="1"/>
  <c r="J84" i="216"/>
  <c r="P84" i="216" s="1"/>
  <c r="S84" i="216" s="1"/>
  <c r="U84" i="216" s="1"/>
  <c r="V84" i="216" s="1"/>
  <c r="J82" i="216"/>
  <c r="P82" i="216" s="1"/>
  <c r="J80" i="216"/>
  <c r="P80" i="216" s="1"/>
  <c r="J78" i="216"/>
  <c r="P78" i="216" s="1"/>
  <c r="J76" i="216"/>
  <c r="P76" i="216" s="1"/>
  <c r="S76" i="216" s="1"/>
  <c r="U76" i="216" s="1"/>
  <c r="V76" i="216" s="1"/>
  <c r="J74" i="216"/>
  <c r="P74" i="216" s="1"/>
  <c r="J72" i="216"/>
  <c r="P72" i="216" s="1"/>
  <c r="J70" i="216"/>
  <c r="P70" i="216" s="1"/>
  <c r="J68" i="216"/>
  <c r="P68" i="216" s="1"/>
  <c r="S68" i="216" s="1"/>
  <c r="U68" i="216" s="1"/>
  <c r="V68" i="216" s="1"/>
  <c r="J66" i="216"/>
  <c r="P66" i="216" s="1"/>
  <c r="J64" i="216"/>
  <c r="P64" i="216" s="1"/>
  <c r="J62" i="216"/>
  <c r="P62" i="216" s="1"/>
  <c r="J60" i="216"/>
  <c r="P60" i="216" s="1"/>
  <c r="S60" i="216" s="1"/>
  <c r="U60" i="216" s="1"/>
  <c r="V60" i="216" s="1"/>
  <c r="J58" i="216"/>
  <c r="P58" i="216" s="1"/>
  <c r="J56" i="216"/>
  <c r="P56" i="216" s="1"/>
  <c r="J54" i="216"/>
  <c r="P54" i="216" s="1"/>
  <c r="J52" i="216"/>
  <c r="P52" i="216" s="1"/>
  <c r="S52" i="216" s="1"/>
  <c r="U52" i="216" s="1"/>
  <c r="V52" i="216" s="1"/>
  <c r="J50" i="216"/>
  <c r="P50" i="216" s="1"/>
  <c r="K23" i="216"/>
  <c r="Q23" i="216" s="1"/>
  <c r="AA23" i="216" s="1"/>
  <c r="K27" i="216"/>
  <c r="Q27" i="216" s="1"/>
  <c r="AA27" i="216" s="1"/>
  <c r="AB27" i="216" s="1"/>
  <c r="K31" i="216"/>
  <c r="Q31" i="216" s="1"/>
  <c r="AA31" i="216" s="1"/>
  <c r="AB31" i="216" s="1"/>
  <c r="K35" i="216"/>
  <c r="Q35" i="216" s="1"/>
  <c r="AA35" i="216" s="1"/>
  <c r="AB35" i="216" s="1"/>
  <c r="K47" i="216"/>
  <c r="Q47" i="216" s="1"/>
  <c r="AA47" i="216" s="1"/>
  <c r="AB47" i="216" s="1"/>
  <c r="N48" i="216"/>
  <c r="AJ493" i="216"/>
  <c r="AJ491" i="216"/>
  <c r="AJ489" i="216"/>
  <c r="AJ487" i="216"/>
  <c r="AJ485" i="216"/>
  <c r="AJ492" i="216"/>
  <c r="AJ490" i="216"/>
  <c r="AJ488" i="216"/>
  <c r="AJ486" i="216"/>
  <c r="AJ484" i="216"/>
  <c r="AJ480" i="216"/>
  <c r="AJ478" i="216"/>
  <c r="AJ476" i="216"/>
  <c r="AJ474" i="216"/>
  <c r="AJ482" i="216"/>
  <c r="AJ483" i="216"/>
  <c r="AJ481" i="216"/>
  <c r="AJ479" i="216"/>
  <c r="AJ477" i="216"/>
  <c r="AJ475" i="216"/>
  <c r="AJ473" i="216"/>
  <c r="AJ471" i="216"/>
  <c r="AJ472" i="216"/>
  <c r="AJ468" i="216"/>
  <c r="AJ466" i="216"/>
  <c r="AJ470" i="216"/>
  <c r="AJ465" i="216"/>
  <c r="AJ464" i="216"/>
  <c r="AJ459" i="216"/>
  <c r="AJ456" i="216"/>
  <c r="AJ451" i="216"/>
  <c r="AJ448" i="216"/>
  <c r="AJ445" i="216"/>
  <c r="AJ443" i="216"/>
  <c r="AJ441" i="216"/>
  <c r="AJ439" i="216"/>
  <c r="AJ462" i="216"/>
  <c r="AJ457" i="216"/>
  <c r="AJ454" i="216"/>
  <c r="AJ449" i="216"/>
  <c r="AJ446" i="216"/>
  <c r="AJ469" i="216"/>
  <c r="AJ467" i="216"/>
  <c r="AJ463" i="216"/>
  <c r="AJ460" i="216"/>
  <c r="AJ455" i="216"/>
  <c r="AJ452" i="216"/>
  <c r="AJ447" i="216"/>
  <c r="AJ444" i="216"/>
  <c r="AJ442" i="216"/>
  <c r="AJ440" i="216"/>
  <c r="AJ438" i="216"/>
  <c r="AJ436" i="216"/>
  <c r="AJ453" i="216"/>
  <c r="AJ450" i="216"/>
  <c r="AJ433" i="216"/>
  <c r="AJ431" i="216"/>
  <c r="AJ429" i="216"/>
  <c r="AJ427" i="216"/>
  <c r="AJ425" i="216"/>
  <c r="AJ423" i="216"/>
  <c r="AJ421" i="216"/>
  <c r="AJ461" i="216"/>
  <c r="AJ458" i="216"/>
  <c r="AJ435" i="216"/>
  <c r="AJ434" i="216"/>
  <c r="AJ432" i="216"/>
  <c r="AJ430" i="216"/>
  <c r="AJ428" i="216"/>
  <c r="AJ426" i="216"/>
  <c r="AJ424" i="216"/>
  <c r="AJ422" i="216"/>
  <c r="AJ420" i="216"/>
  <c r="AJ418" i="216"/>
  <c r="AJ416" i="216"/>
  <c r="AJ414" i="216"/>
  <c r="AJ412" i="216"/>
  <c r="AJ410" i="216"/>
  <c r="AJ408" i="216"/>
  <c r="AJ406" i="216"/>
  <c r="AJ404" i="216"/>
  <c r="AJ401" i="216"/>
  <c r="AJ399" i="216"/>
  <c r="AJ397" i="216"/>
  <c r="AJ395" i="216"/>
  <c r="AJ393" i="216"/>
  <c r="AJ391" i="216"/>
  <c r="AJ389" i="216"/>
  <c r="AJ387" i="216"/>
  <c r="AJ385" i="216"/>
  <c r="AJ383" i="216"/>
  <c r="AJ381" i="216"/>
  <c r="AJ379" i="216"/>
  <c r="AJ377" i="216"/>
  <c r="AJ419" i="216"/>
  <c r="AJ415" i="216"/>
  <c r="AJ411" i="216"/>
  <c r="AJ407" i="216"/>
  <c r="AJ403" i="216"/>
  <c r="AJ402" i="216"/>
  <c r="AJ400" i="216"/>
  <c r="AJ398" i="216"/>
  <c r="AJ396" i="216"/>
  <c r="AJ394" i="216"/>
  <c r="AJ392" i="216"/>
  <c r="AJ390" i="216"/>
  <c r="AJ388" i="216"/>
  <c r="AJ386" i="216"/>
  <c r="AJ384" i="216"/>
  <c r="AJ382" i="216"/>
  <c r="AJ380" i="216"/>
  <c r="AJ378" i="216"/>
  <c r="AJ376" i="216"/>
  <c r="AJ413" i="216"/>
  <c r="AJ405" i="216"/>
  <c r="AJ375" i="216"/>
  <c r="AJ373" i="216"/>
  <c r="AJ371" i="216"/>
  <c r="AJ369" i="216"/>
  <c r="AJ367" i="216"/>
  <c r="AJ365" i="216"/>
  <c r="AJ363" i="216"/>
  <c r="AJ361" i="216"/>
  <c r="AJ359" i="216"/>
  <c r="AJ357" i="216"/>
  <c r="AJ355" i="216"/>
  <c r="AJ437" i="216"/>
  <c r="AJ417" i="216"/>
  <c r="AJ409" i="216"/>
  <c r="AJ352" i="216"/>
  <c r="AJ349" i="216"/>
  <c r="AJ344" i="216"/>
  <c r="AJ374" i="216"/>
  <c r="AJ372" i="216"/>
  <c r="AJ370" i="216"/>
  <c r="AJ368" i="216"/>
  <c r="AJ366" i="216"/>
  <c r="AJ364" i="216"/>
  <c r="AJ362" i="216"/>
  <c r="AJ360" i="216"/>
  <c r="AJ358" i="216"/>
  <c r="AJ356" i="216"/>
  <c r="AJ350" i="216"/>
  <c r="AJ347" i="216"/>
  <c r="AJ342" i="216"/>
  <c r="AJ341" i="216"/>
  <c r="AJ339" i="216"/>
  <c r="AJ337" i="216"/>
  <c r="AJ335" i="216"/>
  <c r="AJ333" i="216"/>
  <c r="AJ331" i="216"/>
  <c r="AJ329" i="216"/>
  <c r="AJ327" i="216"/>
  <c r="AJ325" i="216"/>
  <c r="AJ323" i="216"/>
  <c r="AJ321" i="216"/>
  <c r="AJ319" i="216"/>
  <c r="AJ317" i="216"/>
  <c r="AJ315" i="216"/>
  <c r="AJ353" i="216"/>
  <c r="AJ348" i="216"/>
  <c r="AJ345" i="216"/>
  <c r="AJ312" i="216"/>
  <c r="AJ310" i="216"/>
  <c r="AJ308" i="216"/>
  <c r="AJ306" i="216"/>
  <c r="AJ304" i="216"/>
  <c r="AJ302" i="216"/>
  <c r="AJ300" i="216"/>
  <c r="AJ298" i="216"/>
  <c r="AJ296" i="216"/>
  <c r="AJ294" i="216"/>
  <c r="AJ292" i="216"/>
  <c r="AJ290" i="216"/>
  <c r="AJ288" i="216"/>
  <c r="AJ286" i="216"/>
  <c r="AJ284" i="216"/>
  <c r="AJ282" i="216"/>
  <c r="AJ280" i="216"/>
  <c r="AJ278" i="216"/>
  <c r="AJ276" i="216"/>
  <c r="AJ274" i="216"/>
  <c r="AJ272" i="216"/>
  <c r="AJ270" i="216"/>
  <c r="AJ268" i="216"/>
  <c r="AJ266" i="216"/>
  <c r="AJ264" i="216"/>
  <c r="AJ262" i="216"/>
  <c r="AJ260" i="216"/>
  <c r="AJ258" i="216"/>
  <c r="AJ256" i="216"/>
  <c r="AJ254" i="216"/>
  <c r="AJ252" i="216"/>
  <c r="AJ250" i="216"/>
  <c r="AJ248" i="216"/>
  <c r="AJ246" i="216"/>
  <c r="AJ346" i="216"/>
  <c r="AJ343" i="216"/>
  <c r="AJ354" i="216"/>
  <c r="AJ351" i="216"/>
  <c r="AJ340" i="216"/>
  <c r="AJ338" i="216"/>
  <c r="AJ336" i="216"/>
  <c r="AJ334" i="216"/>
  <c r="AJ332" i="216"/>
  <c r="AJ330" i="216"/>
  <c r="AJ328" i="216"/>
  <c r="AJ326" i="216"/>
  <c r="AJ324" i="216"/>
  <c r="AJ322" i="216"/>
  <c r="AJ320" i="216"/>
  <c r="AJ318" i="216"/>
  <c r="AJ316" i="216"/>
  <c r="AJ313" i="216"/>
  <c r="AJ311" i="216"/>
  <c r="AJ309" i="216"/>
  <c r="AJ307" i="216"/>
  <c r="AJ305" i="216"/>
  <c r="AJ303" i="216"/>
  <c r="AJ301" i="216"/>
  <c r="AJ299" i="216"/>
  <c r="AJ297" i="216"/>
  <c r="AJ295" i="216"/>
  <c r="AJ293" i="216"/>
  <c r="AJ291" i="216"/>
  <c r="AJ289" i="216"/>
  <c r="AJ287" i="216"/>
  <c r="AJ285" i="216"/>
  <c r="AJ283" i="216"/>
  <c r="AJ281" i="216"/>
  <c r="AJ279" i="216"/>
  <c r="AJ277" i="216"/>
  <c r="AJ275" i="216"/>
  <c r="AJ273" i="216"/>
  <c r="AJ271" i="216"/>
  <c r="AJ269" i="216"/>
  <c r="AJ267" i="216"/>
  <c r="AJ265" i="216"/>
  <c r="AJ263" i="216"/>
  <c r="AJ261" i="216"/>
  <c r="AJ259" i="216"/>
  <c r="AJ257" i="216"/>
  <c r="AJ255" i="216"/>
  <c r="AJ253" i="216"/>
  <c r="AJ251" i="216"/>
  <c r="AJ249" i="216"/>
  <c r="AJ247" i="216"/>
  <c r="AJ245" i="216"/>
  <c r="AJ243" i="216"/>
  <c r="AJ241" i="216"/>
  <c r="AJ239" i="216"/>
  <c r="AJ237" i="216"/>
  <c r="AJ235" i="216"/>
  <c r="AJ233" i="216"/>
  <c r="AJ231" i="216"/>
  <c r="AJ314" i="216"/>
  <c r="AJ242" i="216"/>
  <c r="AJ238" i="216"/>
  <c r="AJ234" i="216"/>
  <c r="AJ244" i="216"/>
  <c r="AJ240" i="216"/>
  <c r="AJ236" i="216"/>
  <c r="AJ232" i="216"/>
  <c r="AJ229" i="216"/>
  <c r="AJ227" i="216"/>
  <c r="AJ225" i="216"/>
  <c r="AJ223" i="216"/>
  <c r="AJ221" i="216"/>
  <c r="AJ219" i="216"/>
  <c r="AJ217" i="216"/>
  <c r="AJ215" i="216"/>
  <c r="AJ213" i="216"/>
  <c r="AJ211" i="216"/>
  <c r="AJ228" i="216"/>
  <c r="AJ226" i="216"/>
  <c r="AJ224" i="216"/>
  <c r="AJ222" i="216"/>
  <c r="AJ220" i="216"/>
  <c r="AJ218" i="216"/>
  <c r="AJ216" i="216"/>
  <c r="AJ214" i="216"/>
  <c r="AJ212" i="216"/>
  <c r="AJ210" i="216"/>
  <c r="AJ208" i="216"/>
  <c r="AJ206" i="216"/>
  <c r="AJ204" i="216"/>
  <c r="AJ202" i="216"/>
  <c r="AJ200" i="216"/>
  <c r="AJ198" i="216"/>
  <c r="AJ196" i="216"/>
  <c r="AJ194" i="216"/>
  <c r="AJ192" i="216"/>
  <c r="AJ230" i="216"/>
  <c r="AJ209" i="216"/>
  <c r="AJ201" i="216"/>
  <c r="AJ193" i="216"/>
  <c r="AJ203" i="216"/>
  <c r="AJ195" i="216"/>
  <c r="AJ190" i="216"/>
  <c r="AJ188" i="216"/>
  <c r="AJ186" i="216"/>
  <c r="AJ184" i="216"/>
  <c r="AJ182" i="216"/>
  <c r="AJ180" i="216"/>
  <c r="AJ178" i="216"/>
  <c r="AJ176" i="216"/>
  <c r="AJ174" i="216"/>
  <c r="AJ172" i="216"/>
  <c r="AJ170" i="216"/>
  <c r="AJ168" i="216"/>
  <c r="AJ166" i="216"/>
  <c r="AJ164" i="216"/>
  <c r="AJ162" i="216"/>
  <c r="AJ160" i="216"/>
  <c r="AJ158" i="216"/>
  <c r="AJ156" i="216"/>
  <c r="AJ154" i="216"/>
  <c r="AJ152" i="216"/>
  <c r="AJ150" i="216"/>
  <c r="AJ148" i="216"/>
  <c r="AJ146" i="216"/>
  <c r="AJ144" i="216"/>
  <c r="AJ142" i="216"/>
  <c r="AJ140" i="216"/>
  <c r="AJ138" i="216"/>
  <c r="AJ136" i="216"/>
  <c r="AJ134" i="216"/>
  <c r="AJ132" i="216"/>
  <c r="AJ130" i="216"/>
  <c r="AJ128" i="216"/>
  <c r="AJ126" i="216"/>
  <c r="AJ124" i="216"/>
  <c r="AJ122" i="216"/>
  <c r="AJ120" i="216"/>
  <c r="AJ118" i="216"/>
  <c r="AJ116" i="216"/>
  <c r="AJ114" i="216"/>
  <c r="AJ112" i="216"/>
  <c r="AJ110" i="216"/>
  <c r="AJ205" i="216"/>
  <c r="AJ197" i="216"/>
  <c r="AJ207" i="216"/>
  <c r="AJ199" i="216"/>
  <c r="AJ191" i="216"/>
  <c r="AJ189" i="216"/>
  <c r="AJ187" i="216"/>
  <c r="AJ185" i="216"/>
  <c r="AJ183" i="216"/>
  <c r="AJ181" i="216"/>
  <c r="AJ179" i="216"/>
  <c r="AJ177" i="216"/>
  <c r="AJ175" i="216"/>
  <c r="AJ173" i="216"/>
  <c r="AJ171" i="216"/>
  <c r="AJ169" i="216"/>
  <c r="AJ167" i="216"/>
  <c r="AJ165" i="216"/>
  <c r="AJ163" i="216"/>
  <c r="AJ161" i="216"/>
  <c r="AJ159" i="216"/>
  <c r="AJ157" i="216"/>
  <c r="AJ155" i="216"/>
  <c r="AJ153" i="216"/>
  <c r="AJ151" i="216"/>
  <c r="AJ149" i="216"/>
  <c r="AJ147" i="216"/>
  <c r="AJ145" i="216"/>
  <c r="AJ143" i="216"/>
  <c r="AJ141" i="216"/>
  <c r="AJ139" i="216"/>
  <c r="AJ137" i="216"/>
  <c r="AJ135" i="216"/>
  <c r="AJ133" i="216"/>
  <c r="AJ131" i="216"/>
  <c r="AJ129" i="216"/>
  <c r="AJ127" i="216"/>
  <c r="AJ125" i="216"/>
  <c r="AJ123" i="216"/>
  <c r="AJ121" i="216"/>
  <c r="AJ119" i="216"/>
  <c r="AJ117" i="216"/>
  <c r="AJ115" i="216"/>
  <c r="AJ113" i="216"/>
  <c r="AJ111" i="216"/>
  <c r="AJ40" i="216"/>
  <c r="AJ36" i="216"/>
  <c r="AJ39" i="216"/>
  <c r="AJ108" i="216"/>
  <c r="AJ106" i="216"/>
  <c r="AJ104" i="216"/>
  <c r="AJ102" i="216"/>
  <c r="AJ100" i="216"/>
  <c r="AJ98" i="216"/>
  <c r="AJ96" i="216"/>
  <c r="AJ94" i="216"/>
  <c r="AJ92" i="216"/>
  <c r="AJ90" i="216"/>
  <c r="AJ88" i="216"/>
  <c r="AJ86" i="216"/>
  <c r="AJ84" i="216"/>
  <c r="AJ82" i="216"/>
  <c r="AJ80" i="216"/>
  <c r="AJ78" i="216"/>
  <c r="AJ76" i="216"/>
  <c r="AJ74" i="216"/>
  <c r="AJ72" i="216"/>
  <c r="AJ70" i="216"/>
  <c r="AJ68" i="216"/>
  <c r="AJ66" i="216"/>
  <c r="AJ64" i="216"/>
  <c r="AJ62" i="216"/>
  <c r="AJ60" i="216"/>
  <c r="AJ58" i="216"/>
  <c r="AJ56" i="216"/>
  <c r="AJ54" i="216"/>
  <c r="AJ52" i="216"/>
  <c r="AJ50" i="216"/>
  <c r="AJ48" i="216"/>
  <c r="AJ46" i="216"/>
  <c r="AJ44" i="216"/>
  <c r="AJ41" i="216"/>
  <c r="AJ37" i="216"/>
  <c r="E30" i="216"/>
  <c r="E31" i="216" s="1"/>
  <c r="E34" i="216" s="1"/>
  <c r="E35" i="216" s="1"/>
  <c r="I9" i="216"/>
  <c r="AM38" i="216"/>
  <c r="K38" i="216" s="1"/>
  <c r="AJ30" i="216"/>
  <c r="AJ29" i="216"/>
  <c r="AJ26" i="216"/>
  <c r="AJ42" i="216"/>
  <c r="AJ38" i="216"/>
  <c r="AJ47" i="216"/>
  <c r="AJ45" i="216"/>
  <c r="AJ43" i="216"/>
  <c r="AM42" i="216"/>
  <c r="AJ35" i="216"/>
  <c r="AJ34" i="216"/>
  <c r="AJ33" i="216"/>
  <c r="AJ32" i="216"/>
  <c r="AJ31" i="216"/>
  <c r="AJ28" i="216"/>
  <c r="AJ27" i="216"/>
  <c r="AJ25" i="216"/>
  <c r="AJ109" i="216"/>
  <c r="AJ107" i="216"/>
  <c r="AJ105" i="216"/>
  <c r="AJ103" i="216"/>
  <c r="AJ101" i="216"/>
  <c r="AJ99" i="216"/>
  <c r="AJ97" i="216"/>
  <c r="AJ95" i="216"/>
  <c r="AJ93" i="216"/>
  <c r="AJ91" i="216"/>
  <c r="AJ89" i="216"/>
  <c r="AJ87" i="216"/>
  <c r="AJ85" i="216"/>
  <c r="AJ83" i="216"/>
  <c r="AJ81" i="216"/>
  <c r="AJ79" i="216"/>
  <c r="AJ77" i="216"/>
  <c r="AJ75" i="216"/>
  <c r="AJ73" i="216"/>
  <c r="AJ71" i="216"/>
  <c r="AJ69" i="216"/>
  <c r="AJ67" i="216"/>
  <c r="AJ65" i="216"/>
  <c r="AJ63" i="216"/>
  <c r="AJ61" i="216"/>
  <c r="AJ59" i="216"/>
  <c r="AJ57" i="216"/>
  <c r="AJ55" i="216"/>
  <c r="AJ53" i="216"/>
  <c r="AJ51" i="216"/>
  <c r="AJ49" i="216"/>
  <c r="AJ23" i="216"/>
  <c r="AJ24" i="216"/>
  <c r="R42" i="216"/>
  <c r="M42" i="216"/>
  <c r="S35" i="216"/>
  <c r="U35" i="216" s="1"/>
  <c r="V35" i="216" s="1"/>
  <c r="S33" i="216"/>
  <c r="U33" i="216" s="1"/>
  <c r="V33" i="216" s="1"/>
  <c r="S31" i="216"/>
  <c r="U31" i="216" s="1"/>
  <c r="V31" i="216" s="1"/>
  <c r="S29" i="216"/>
  <c r="U29" i="216" s="1"/>
  <c r="V29" i="216" s="1"/>
  <c r="S27" i="216"/>
  <c r="U27" i="216" s="1"/>
  <c r="V27" i="216" s="1"/>
  <c r="M116" i="216"/>
  <c r="M124" i="216"/>
  <c r="M132" i="216"/>
  <c r="M140" i="216"/>
  <c r="M148" i="216"/>
  <c r="M156" i="216"/>
  <c r="M164" i="216"/>
  <c r="M172" i="216"/>
  <c r="M180" i="216"/>
  <c r="M188" i="216"/>
  <c r="M208" i="216"/>
  <c r="M113" i="216"/>
  <c r="M121" i="216"/>
  <c r="N121" i="216"/>
  <c r="M129" i="216"/>
  <c r="N129" i="216"/>
  <c r="M137" i="216"/>
  <c r="N137" i="216"/>
  <c r="M145" i="216"/>
  <c r="M153" i="216"/>
  <c r="M161" i="216"/>
  <c r="N161" i="216"/>
  <c r="M169" i="216"/>
  <c r="M177" i="216"/>
  <c r="N177" i="216"/>
  <c r="M185" i="216"/>
  <c r="M196" i="216"/>
  <c r="M210" i="216"/>
  <c r="M199" i="216"/>
  <c r="M215" i="216"/>
  <c r="N223" i="216"/>
  <c r="M236" i="216"/>
  <c r="N252" i="216"/>
  <c r="M252" i="216"/>
  <c r="M260" i="216"/>
  <c r="N268" i="216"/>
  <c r="N284" i="216"/>
  <c r="M284" i="216"/>
  <c r="N292" i="216"/>
  <c r="M292" i="216"/>
  <c r="N300" i="216"/>
  <c r="M355" i="216"/>
  <c r="M363" i="216"/>
  <c r="M371" i="216"/>
  <c r="M321" i="216"/>
  <c r="M329" i="216"/>
  <c r="M337" i="216"/>
  <c r="M345" i="216"/>
  <c r="N345" i="216"/>
  <c r="M346" i="216"/>
  <c r="N372" i="216"/>
  <c r="M410" i="216"/>
  <c r="M378" i="216"/>
  <c r="M386" i="216"/>
  <c r="M394" i="216"/>
  <c r="M402" i="216"/>
  <c r="M411" i="216"/>
  <c r="N419" i="216"/>
  <c r="M427" i="216"/>
  <c r="M420" i="216"/>
  <c r="M450" i="216"/>
  <c r="M446" i="216"/>
  <c r="M472" i="216"/>
  <c r="M480" i="216"/>
  <c r="N103" i="216"/>
  <c r="N93" i="216"/>
  <c r="N87" i="216"/>
  <c r="N83" i="216"/>
  <c r="N71" i="216"/>
  <c r="N67" i="216"/>
  <c r="N65" i="216"/>
  <c r="N61" i="216"/>
  <c r="N55" i="216"/>
  <c r="M47" i="216"/>
  <c r="N47" i="216"/>
  <c r="M43" i="216"/>
  <c r="K41" i="216"/>
  <c r="M33" i="216"/>
  <c r="M28" i="216"/>
  <c r="P109" i="216"/>
  <c r="K42" i="216"/>
  <c r="Q42" i="216" s="1"/>
  <c r="AA42" i="216" s="1"/>
  <c r="AB42" i="216" s="1"/>
  <c r="W210" i="216"/>
  <c r="X210" i="216" s="1"/>
  <c r="AO210" i="216"/>
  <c r="AO113" i="216"/>
  <c r="W113" i="216"/>
  <c r="X113" i="216" s="1"/>
  <c r="AO117" i="216"/>
  <c r="W117" i="216"/>
  <c r="X117" i="216" s="1"/>
  <c r="AO121" i="216"/>
  <c r="W121" i="216"/>
  <c r="X121" i="216" s="1"/>
  <c r="AO129" i="216"/>
  <c r="W129" i="216"/>
  <c r="X129" i="216" s="1"/>
  <c r="AO133" i="216"/>
  <c r="W133" i="216"/>
  <c r="X133" i="216" s="1"/>
  <c r="AO137" i="216"/>
  <c r="W137" i="216"/>
  <c r="X137" i="216" s="1"/>
  <c r="AO145" i="216"/>
  <c r="W145" i="216"/>
  <c r="X145" i="216" s="1"/>
  <c r="AO149" i="216"/>
  <c r="W149" i="216"/>
  <c r="X149" i="216" s="1"/>
  <c r="AO153" i="216"/>
  <c r="W153" i="216"/>
  <c r="X153" i="216" s="1"/>
  <c r="AO161" i="216"/>
  <c r="W161" i="216"/>
  <c r="X161" i="216" s="1"/>
  <c r="AO165" i="216"/>
  <c r="W165" i="216"/>
  <c r="X165" i="216" s="1"/>
  <c r="AO169" i="216"/>
  <c r="W169" i="216"/>
  <c r="X169" i="216" s="1"/>
  <c r="AO177" i="216"/>
  <c r="W177" i="216"/>
  <c r="X177" i="216" s="1"/>
  <c r="AO181" i="216"/>
  <c r="W181" i="216"/>
  <c r="X181" i="216" s="1"/>
  <c r="AO185" i="216"/>
  <c r="W185" i="216"/>
  <c r="X185" i="216" s="1"/>
  <c r="R111" i="216"/>
  <c r="R119" i="216"/>
  <c r="R127" i="216"/>
  <c r="R135" i="216"/>
  <c r="R143" i="216"/>
  <c r="R151" i="216"/>
  <c r="R159" i="216"/>
  <c r="R167" i="216"/>
  <c r="R175" i="216"/>
  <c r="R183" i="216"/>
  <c r="R191" i="216"/>
  <c r="W204" i="216"/>
  <c r="X204" i="216" s="1"/>
  <c r="AO204" i="216"/>
  <c r="R215" i="216"/>
  <c r="R223" i="216"/>
  <c r="R257" i="216"/>
  <c r="R273" i="216"/>
  <c r="R289" i="216"/>
  <c r="R236" i="216"/>
  <c r="R241" i="216"/>
  <c r="W246" i="216"/>
  <c r="X246" i="216" s="1"/>
  <c r="AO246" i="216"/>
  <c r="W262" i="216"/>
  <c r="X262" i="216" s="1"/>
  <c r="AO262" i="216"/>
  <c r="W278" i="216"/>
  <c r="X278" i="216" s="1"/>
  <c r="AO278" i="216"/>
  <c r="W256" i="216"/>
  <c r="X256" i="216" s="1"/>
  <c r="AO256" i="216"/>
  <c r="W272" i="216"/>
  <c r="X272" i="216" s="1"/>
  <c r="W292" i="216"/>
  <c r="X292" i="216" s="1"/>
  <c r="AO292" i="216"/>
  <c r="W308" i="216"/>
  <c r="X308" i="216" s="1"/>
  <c r="AO308" i="216"/>
  <c r="R376" i="216"/>
  <c r="W310" i="216"/>
  <c r="X310" i="216" s="1"/>
  <c r="AO310" i="216"/>
  <c r="R295" i="216"/>
  <c r="R311" i="216"/>
  <c r="R250" i="216"/>
  <c r="R258" i="216"/>
  <c r="R266" i="216"/>
  <c r="R274" i="216"/>
  <c r="R282" i="216"/>
  <c r="R290" i="216"/>
  <c r="R298" i="216"/>
  <c r="R306" i="216"/>
  <c r="R314" i="216"/>
  <c r="W431" i="216"/>
  <c r="X431" i="216" s="1"/>
  <c r="AO431" i="216"/>
  <c r="AO317" i="216"/>
  <c r="W317" i="216"/>
  <c r="X317" i="216" s="1"/>
  <c r="AO321" i="216"/>
  <c r="W321" i="216"/>
  <c r="X321" i="216" s="1"/>
  <c r="AO325" i="216"/>
  <c r="W325" i="216"/>
  <c r="X325" i="216" s="1"/>
  <c r="AO329" i="216"/>
  <c r="W329" i="216"/>
  <c r="X329" i="216" s="1"/>
  <c r="AO333" i="216"/>
  <c r="W333" i="216"/>
  <c r="X333" i="216" s="1"/>
  <c r="AO337" i="216"/>
  <c r="W337" i="216"/>
  <c r="X337" i="216" s="1"/>
  <c r="AO341" i="216"/>
  <c r="W341" i="216"/>
  <c r="X341" i="216" s="1"/>
  <c r="R346" i="216"/>
  <c r="AO346" i="216"/>
  <c r="W346" i="216"/>
  <c r="X346" i="216" s="1"/>
  <c r="AO350" i="216"/>
  <c r="W350" i="216"/>
  <c r="X350" i="216" s="1"/>
  <c r="AO354" i="216"/>
  <c r="W354" i="216"/>
  <c r="X354" i="216" s="1"/>
  <c r="R386" i="216"/>
  <c r="R402" i="216"/>
  <c r="R412" i="216"/>
  <c r="AO357" i="216"/>
  <c r="W357" i="216"/>
  <c r="X357" i="216" s="1"/>
  <c r="AO361" i="216"/>
  <c r="W361" i="216"/>
  <c r="X361" i="216" s="1"/>
  <c r="AO365" i="216"/>
  <c r="W365" i="216"/>
  <c r="X365" i="216" s="1"/>
  <c r="AO369" i="216"/>
  <c r="W369" i="216"/>
  <c r="X369" i="216" s="1"/>
  <c r="AO373" i="216"/>
  <c r="W373" i="216"/>
  <c r="X373" i="216" s="1"/>
  <c r="R416" i="216"/>
  <c r="W405" i="216"/>
  <c r="X405" i="216" s="1"/>
  <c r="AO405" i="216"/>
  <c r="W413" i="216"/>
  <c r="X413" i="216" s="1"/>
  <c r="AO413" i="216"/>
  <c r="AO380" i="216"/>
  <c r="W380" i="216"/>
  <c r="X380" i="216" s="1"/>
  <c r="AO384" i="216"/>
  <c r="W384" i="216"/>
  <c r="X384" i="216" s="1"/>
  <c r="AO388" i="216"/>
  <c r="W388" i="216"/>
  <c r="X388" i="216" s="1"/>
  <c r="AO392" i="216"/>
  <c r="W392" i="216"/>
  <c r="X392" i="216" s="1"/>
  <c r="AO396" i="216"/>
  <c r="W396" i="216"/>
  <c r="X396" i="216" s="1"/>
  <c r="AO400" i="216"/>
  <c r="W400" i="216"/>
  <c r="X400" i="216" s="1"/>
  <c r="R409" i="216"/>
  <c r="R426" i="216"/>
  <c r="R420" i="216"/>
  <c r="R444" i="216"/>
  <c r="R439" i="216"/>
  <c r="AO472" i="216"/>
  <c r="W472" i="216"/>
  <c r="X472" i="216" s="1"/>
  <c r="W450" i="216"/>
  <c r="X450" i="216" s="1"/>
  <c r="AO450" i="216"/>
  <c r="W458" i="216"/>
  <c r="X458" i="216" s="1"/>
  <c r="AO458" i="216"/>
  <c r="R446" i="216"/>
  <c r="R450" i="216"/>
  <c r="R462" i="216"/>
  <c r="R470" i="216"/>
  <c r="R471" i="216"/>
  <c r="AO482" i="216"/>
  <c r="W482" i="216"/>
  <c r="X482" i="216" s="1"/>
  <c r="R480" i="216"/>
  <c r="R483" i="216"/>
  <c r="R487" i="216"/>
  <c r="K114" i="216"/>
  <c r="Q114" i="216" s="1"/>
  <c r="AA114" i="216" s="1"/>
  <c r="AB114" i="216" s="1"/>
  <c r="K118" i="216"/>
  <c r="Q118" i="216" s="1"/>
  <c r="AA118" i="216" s="1"/>
  <c r="AB118" i="216" s="1"/>
  <c r="K126" i="216"/>
  <c r="Q126" i="216" s="1"/>
  <c r="AA126" i="216" s="1"/>
  <c r="AB126" i="216" s="1"/>
  <c r="K130" i="216"/>
  <c r="Q130" i="216" s="1"/>
  <c r="AA130" i="216" s="1"/>
  <c r="AB130" i="216" s="1"/>
  <c r="K134" i="216"/>
  <c r="Q134" i="216" s="1"/>
  <c r="AA134" i="216" s="1"/>
  <c r="AB134" i="216" s="1"/>
  <c r="K138" i="216"/>
  <c r="Q138" i="216" s="1"/>
  <c r="AA138" i="216" s="1"/>
  <c r="AB138" i="216" s="1"/>
  <c r="K142" i="216"/>
  <c r="Q142" i="216" s="1"/>
  <c r="AA142" i="216" s="1"/>
  <c r="AB142" i="216" s="1"/>
  <c r="K146" i="216"/>
  <c r="Q146" i="216" s="1"/>
  <c r="AA146" i="216" s="1"/>
  <c r="AB146" i="216" s="1"/>
  <c r="K150" i="216"/>
  <c r="Q150" i="216" s="1"/>
  <c r="AA150" i="216" s="1"/>
  <c r="AB150" i="216" s="1"/>
  <c r="K158" i="216"/>
  <c r="Q158" i="216" s="1"/>
  <c r="AA158" i="216" s="1"/>
  <c r="AB158" i="216" s="1"/>
  <c r="K162" i="216"/>
  <c r="Q162" i="216" s="1"/>
  <c r="AA162" i="216" s="1"/>
  <c r="AB162" i="216" s="1"/>
  <c r="K166" i="216"/>
  <c r="Q166" i="216" s="1"/>
  <c r="AA166" i="216" s="1"/>
  <c r="AB166" i="216" s="1"/>
  <c r="K174" i="216"/>
  <c r="Q174" i="216" s="1"/>
  <c r="AA174" i="216" s="1"/>
  <c r="AB174" i="216" s="1"/>
  <c r="K178" i="216"/>
  <c r="Q178" i="216" s="1"/>
  <c r="AA178" i="216" s="1"/>
  <c r="AB178" i="216" s="1"/>
  <c r="K182" i="216"/>
  <c r="Q182" i="216" s="1"/>
  <c r="AA182" i="216" s="1"/>
  <c r="AB182" i="216" s="1"/>
  <c r="K186" i="216"/>
  <c r="Q186" i="216" s="1"/>
  <c r="AA186" i="216" s="1"/>
  <c r="AB186" i="216" s="1"/>
  <c r="K190" i="216"/>
  <c r="Q190" i="216" s="1"/>
  <c r="AA190" i="216" s="1"/>
  <c r="AB190" i="216" s="1"/>
  <c r="K192" i="216"/>
  <c r="Q192" i="216" s="1"/>
  <c r="AA192" i="216" s="1"/>
  <c r="AB192" i="216" s="1"/>
  <c r="K196" i="216"/>
  <c r="Q196" i="216" s="1"/>
  <c r="AA196" i="216" s="1"/>
  <c r="AB196" i="216" s="1"/>
  <c r="K200" i="216"/>
  <c r="Q200" i="216" s="1"/>
  <c r="AA200" i="216" s="1"/>
  <c r="AB200" i="216" s="1"/>
  <c r="K204" i="216"/>
  <c r="Q204" i="216" s="1"/>
  <c r="AA204" i="216" s="1"/>
  <c r="AB204" i="216" s="1"/>
  <c r="K208" i="216"/>
  <c r="Q208" i="216" s="1"/>
  <c r="AA208" i="216" s="1"/>
  <c r="AB208" i="216" s="1"/>
  <c r="K212" i="216"/>
  <c r="Q212" i="216" s="1"/>
  <c r="AA212" i="216" s="1"/>
  <c r="AB212" i="216" s="1"/>
  <c r="K216" i="216"/>
  <c r="Q216" i="216" s="1"/>
  <c r="AA216" i="216" s="1"/>
  <c r="AB216" i="216" s="1"/>
  <c r="K220" i="216"/>
  <c r="Q220" i="216" s="1"/>
  <c r="AA220" i="216" s="1"/>
  <c r="AB220" i="216" s="1"/>
  <c r="K224" i="216"/>
  <c r="Q224" i="216" s="1"/>
  <c r="AA224" i="216" s="1"/>
  <c r="AB224" i="216" s="1"/>
  <c r="K228" i="216"/>
  <c r="Q228" i="216" s="1"/>
  <c r="AA228" i="216" s="1"/>
  <c r="AB228" i="216" s="1"/>
  <c r="J212" i="216"/>
  <c r="P212" i="216" s="1"/>
  <c r="J216" i="216"/>
  <c r="P216" i="216" s="1"/>
  <c r="S216" i="216" s="1"/>
  <c r="U216" i="216" s="1"/>
  <c r="V216" i="216" s="1"/>
  <c r="J224" i="216"/>
  <c r="P224" i="216" s="1"/>
  <c r="S224" i="216" s="1"/>
  <c r="U224" i="216" s="1"/>
  <c r="V224" i="216" s="1"/>
  <c r="J228" i="216"/>
  <c r="P228" i="216" s="1"/>
  <c r="K233" i="216"/>
  <c r="Q233" i="216" s="1"/>
  <c r="AA233" i="216" s="1"/>
  <c r="AB233" i="216" s="1"/>
  <c r="K237" i="216"/>
  <c r="Q237" i="216" s="1"/>
  <c r="AA237" i="216" s="1"/>
  <c r="AB237" i="216" s="1"/>
  <c r="K241" i="216"/>
  <c r="Q241" i="216" s="1"/>
  <c r="AA241" i="216" s="1"/>
  <c r="AB241" i="216" s="1"/>
  <c r="K245" i="216"/>
  <c r="Q245" i="216" s="1"/>
  <c r="AA245" i="216" s="1"/>
  <c r="AB245" i="216" s="1"/>
  <c r="K249" i="216"/>
  <c r="Q249" i="216" s="1"/>
  <c r="AA249" i="216" s="1"/>
  <c r="AB249" i="216" s="1"/>
  <c r="K253" i="216"/>
  <c r="Q253" i="216" s="1"/>
  <c r="AA253" i="216" s="1"/>
  <c r="AB253" i="216" s="1"/>
  <c r="K257" i="216"/>
  <c r="Q257" i="216" s="1"/>
  <c r="AA257" i="216" s="1"/>
  <c r="AB257" i="216" s="1"/>
  <c r="K265" i="216"/>
  <c r="Q265" i="216" s="1"/>
  <c r="AA265" i="216" s="1"/>
  <c r="AB265" i="216" s="1"/>
  <c r="K269" i="216"/>
  <c r="Q269" i="216" s="1"/>
  <c r="AA269" i="216" s="1"/>
  <c r="AB269" i="216" s="1"/>
  <c r="K277" i="216"/>
  <c r="Q277" i="216" s="1"/>
  <c r="AA277" i="216" s="1"/>
  <c r="AB277" i="216" s="1"/>
  <c r="K281" i="216"/>
  <c r="Q281" i="216" s="1"/>
  <c r="AA281" i="216" s="1"/>
  <c r="AB281" i="216" s="1"/>
  <c r="K285" i="216"/>
  <c r="Q285" i="216" s="1"/>
  <c r="AA285" i="216" s="1"/>
  <c r="AB285" i="216" s="1"/>
  <c r="K289" i="216"/>
  <c r="Q289" i="216" s="1"/>
  <c r="AA289" i="216" s="1"/>
  <c r="AB289" i="216" s="1"/>
  <c r="K293" i="216"/>
  <c r="Q293" i="216" s="1"/>
  <c r="AA293" i="216" s="1"/>
  <c r="AB293" i="216" s="1"/>
  <c r="K297" i="216"/>
  <c r="Q297" i="216" s="1"/>
  <c r="AA297" i="216" s="1"/>
  <c r="AB297" i="216" s="1"/>
  <c r="K301" i="216"/>
  <c r="Q301" i="216" s="1"/>
  <c r="AA301" i="216" s="1"/>
  <c r="AB301" i="216" s="1"/>
  <c r="K305" i="216"/>
  <c r="Q305" i="216" s="1"/>
  <c r="AA305" i="216" s="1"/>
  <c r="AB305" i="216" s="1"/>
  <c r="K309" i="216"/>
  <c r="Q309" i="216" s="1"/>
  <c r="AA309" i="216" s="1"/>
  <c r="AB309" i="216" s="1"/>
  <c r="K313" i="216"/>
  <c r="Q313" i="216" s="1"/>
  <c r="AA313" i="216" s="1"/>
  <c r="AB313" i="216" s="1"/>
  <c r="K318" i="216"/>
  <c r="Q318" i="216" s="1"/>
  <c r="AA318" i="216" s="1"/>
  <c r="AB318" i="216" s="1"/>
  <c r="K326" i="216"/>
  <c r="Q326" i="216" s="1"/>
  <c r="AA326" i="216" s="1"/>
  <c r="AB326" i="216" s="1"/>
  <c r="K334" i="216"/>
  <c r="Q334" i="216" s="1"/>
  <c r="AA334" i="216" s="1"/>
  <c r="AB334" i="216" s="1"/>
  <c r="J245" i="216"/>
  <c r="P245" i="216" s="1"/>
  <c r="J249" i="216"/>
  <c r="P249" i="216" s="1"/>
  <c r="J253" i="216"/>
  <c r="P253" i="216" s="1"/>
  <c r="S253" i="216" s="1"/>
  <c r="U253" i="216" s="1"/>
  <c r="V253" i="216" s="1"/>
  <c r="J257" i="216"/>
  <c r="P257" i="216" s="1"/>
  <c r="J261" i="216"/>
  <c r="P261" i="216" s="1"/>
  <c r="S261" i="216" s="1"/>
  <c r="U261" i="216" s="1"/>
  <c r="V261" i="216" s="1"/>
  <c r="J265" i="216"/>
  <c r="P265" i="216" s="1"/>
  <c r="J269" i="216"/>
  <c r="P269" i="216" s="1"/>
  <c r="S269" i="216" s="1"/>
  <c r="U269" i="216" s="1"/>
  <c r="V269" i="216" s="1"/>
  <c r="J273" i="216"/>
  <c r="P273" i="216" s="1"/>
  <c r="J277" i="216"/>
  <c r="P277" i="216" s="1"/>
  <c r="S277" i="216" s="1"/>
  <c r="U277" i="216" s="1"/>
  <c r="V277" i="216" s="1"/>
  <c r="J281" i="216"/>
  <c r="P281" i="216" s="1"/>
  <c r="J285" i="216"/>
  <c r="P285" i="216" s="1"/>
  <c r="J289" i="216"/>
  <c r="P289" i="216" s="1"/>
  <c r="J293" i="216"/>
  <c r="P293" i="216" s="1"/>
  <c r="J297" i="216"/>
  <c r="P297" i="216" s="1"/>
  <c r="J301" i="216"/>
  <c r="P301" i="216" s="1"/>
  <c r="S301" i="216" s="1"/>
  <c r="U301" i="216" s="1"/>
  <c r="V301" i="216" s="1"/>
  <c r="J305" i="216"/>
  <c r="P305" i="216" s="1"/>
  <c r="J309" i="216"/>
  <c r="P309" i="216" s="1"/>
  <c r="J313" i="216"/>
  <c r="P313" i="216" s="1"/>
  <c r="K342" i="216"/>
  <c r="Q342" i="216" s="1"/>
  <c r="AA342" i="216" s="1"/>
  <c r="AB342" i="216" s="1"/>
  <c r="J316" i="216"/>
  <c r="P316" i="216" s="1"/>
  <c r="J320" i="216"/>
  <c r="P320" i="216" s="1"/>
  <c r="J324" i="216"/>
  <c r="P324" i="216" s="1"/>
  <c r="J328" i="216"/>
  <c r="P328" i="216" s="1"/>
  <c r="S328" i="216" s="1"/>
  <c r="U328" i="216" s="1"/>
  <c r="V328" i="216" s="1"/>
  <c r="J332" i="216"/>
  <c r="P332" i="216" s="1"/>
  <c r="J336" i="216"/>
  <c r="P336" i="216" s="1"/>
  <c r="J340" i="216"/>
  <c r="P340" i="216" s="1"/>
  <c r="J351" i="216"/>
  <c r="P351" i="216" s="1"/>
  <c r="K354" i="216"/>
  <c r="Q354" i="216" s="1"/>
  <c r="AA354" i="216" s="1"/>
  <c r="AB354" i="216" s="1"/>
  <c r="K362" i="216"/>
  <c r="Q362" i="216" s="1"/>
  <c r="AA362" i="216" s="1"/>
  <c r="AB362" i="216" s="1"/>
  <c r="K370" i="216"/>
  <c r="Q370" i="216" s="1"/>
  <c r="AA370" i="216" s="1"/>
  <c r="AB370" i="216" s="1"/>
  <c r="K355" i="216"/>
  <c r="Q355" i="216" s="1"/>
  <c r="AA355" i="216" s="1"/>
  <c r="AB355" i="216" s="1"/>
  <c r="K359" i="216"/>
  <c r="Q359" i="216" s="1"/>
  <c r="AA359" i="216" s="1"/>
  <c r="AB359" i="216" s="1"/>
  <c r="K363" i="216"/>
  <c r="Q363" i="216" s="1"/>
  <c r="AA363" i="216" s="1"/>
  <c r="AB363" i="216" s="1"/>
  <c r="K371" i="216"/>
  <c r="Q371" i="216" s="1"/>
  <c r="AA371" i="216" s="1"/>
  <c r="AB371" i="216" s="1"/>
  <c r="J406" i="216"/>
  <c r="P406" i="216" s="1"/>
  <c r="J375" i="216"/>
  <c r="P375" i="216" s="1"/>
  <c r="S375" i="216" s="1"/>
  <c r="U375" i="216" s="1"/>
  <c r="V375" i="216" s="1"/>
  <c r="J379" i="216"/>
  <c r="P379" i="216" s="1"/>
  <c r="J383" i="216"/>
  <c r="P383" i="216" s="1"/>
  <c r="J387" i="216"/>
  <c r="P387" i="216" s="1"/>
  <c r="S387" i="216" s="1"/>
  <c r="U387" i="216" s="1"/>
  <c r="V387" i="216" s="1"/>
  <c r="J391" i="216"/>
  <c r="P391" i="216" s="1"/>
  <c r="J395" i="216"/>
  <c r="P395" i="216" s="1"/>
  <c r="J399" i="216"/>
  <c r="P399" i="216" s="1"/>
  <c r="K403" i="216"/>
  <c r="Q403" i="216" s="1"/>
  <c r="AA403" i="216" s="1"/>
  <c r="AB403" i="216" s="1"/>
  <c r="K407" i="216"/>
  <c r="Q407" i="216" s="1"/>
  <c r="AA407" i="216" s="1"/>
  <c r="AB407" i="216" s="1"/>
  <c r="K411" i="216"/>
  <c r="Q411" i="216" s="1"/>
  <c r="AA411" i="216" s="1"/>
  <c r="AB411" i="216" s="1"/>
  <c r="K415" i="216"/>
  <c r="Q415" i="216" s="1"/>
  <c r="AA415" i="216" s="1"/>
  <c r="AB415" i="216" s="1"/>
  <c r="K379" i="216"/>
  <c r="Q379" i="216" s="1"/>
  <c r="AA379" i="216" s="1"/>
  <c r="AB379" i="216" s="1"/>
  <c r="K383" i="216"/>
  <c r="Q383" i="216" s="1"/>
  <c r="AA383" i="216" s="1"/>
  <c r="AB383" i="216" s="1"/>
  <c r="K387" i="216"/>
  <c r="Q387" i="216" s="1"/>
  <c r="AA387" i="216" s="1"/>
  <c r="AB387" i="216" s="1"/>
  <c r="K391" i="216"/>
  <c r="Q391" i="216" s="1"/>
  <c r="AA391" i="216" s="1"/>
  <c r="AB391" i="216" s="1"/>
  <c r="K395" i="216"/>
  <c r="Q395" i="216" s="1"/>
  <c r="AA395" i="216" s="1"/>
  <c r="AB395" i="216" s="1"/>
  <c r="K399" i="216"/>
  <c r="Q399" i="216" s="1"/>
  <c r="AA399" i="216" s="1"/>
  <c r="AB399" i="216" s="1"/>
  <c r="K404" i="216"/>
  <c r="Q404" i="216" s="1"/>
  <c r="AA404" i="216" s="1"/>
  <c r="AB404" i="216" s="1"/>
  <c r="K408" i="216"/>
  <c r="Q408" i="216" s="1"/>
  <c r="AA408" i="216" s="1"/>
  <c r="AB408" i="216" s="1"/>
  <c r="K416" i="216"/>
  <c r="Q416" i="216" s="1"/>
  <c r="AA416" i="216" s="1"/>
  <c r="AB416" i="216" s="1"/>
  <c r="K420" i="216"/>
  <c r="Q420" i="216" s="1"/>
  <c r="AA420" i="216" s="1"/>
  <c r="AB420" i="216" s="1"/>
  <c r="K424" i="216"/>
  <c r="Q424" i="216" s="1"/>
  <c r="AA424" i="216" s="1"/>
  <c r="AB424" i="216" s="1"/>
  <c r="K428" i="216"/>
  <c r="Q428" i="216" s="1"/>
  <c r="AA428" i="216" s="1"/>
  <c r="AB428" i="216" s="1"/>
  <c r="K432" i="216"/>
  <c r="Q432" i="216" s="1"/>
  <c r="AA432" i="216" s="1"/>
  <c r="AB432" i="216" s="1"/>
  <c r="J462" i="216"/>
  <c r="P462" i="216" s="1"/>
  <c r="K421" i="216"/>
  <c r="Q421" i="216" s="1"/>
  <c r="AA421" i="216" s="1"/>
  <c r="AB421" i="216" s="1"/>
  <c r="K425" i="216"/>
  <c r="Q425" i="216" s="1"/>
  <c r="AA425" i="216" s="1"/>
  <c r="AB425" i="216" s="1"/>
  <c r="K429" i="216"/>
  <c r="Q429" i="216" s="1"/>
  <c r="AA429" i="216" s="1"/>
  <c r="AB429" i="216" s="1"/>
  <c r="J437" i="216"/>
  <c r="P437" i="216" s="1"/>
  <c r="J441" i="216"/>
  <c r="P441" i="216" s="1"/>
  <c r="J445" i="216"/>
  <c r="P445" i="216" s="1"/>
  <c r="J456" i="216"/>
  <c r="P456" i="216" s="1"/>
  <c r="J461" i="216"/>
  <c r="P461" i="216" s="1"/>
  <c r="K459" i="216"/>
  <c r="Q459" i="216" s="1"/>
  <c r="AA459" i="216" s="1"/>
  <c r="AB459" i="216" s="1"/>
  <c r="K441" i="216"/>
  <c r="Q441" i="216" s="1"/>
  <c r="AA441" i="216" s="1"/>
  <c r="AB441" i="216" s="1"/>
  <c r="K461" i="216"/>
  <c r="Q461" i="216" s="1"/>
  <c r="AA461" i="216" s="1"/>
  <c r="AB461" i="216" s="1"/>
  <c r="J468" i="216"/>
  <c r="P468" i="216" s="1"/>
  <c r="J469" i="216"/>
  <c r="P469" i="216" s="1"/>
  <c r="J473" i="216"/>
  <c r="P473" i="216" s="1"/>
  <c r="K475" i="216"/>
  <c r="Q475" i="216" s="1"/>
  <c r="AA475" i="216" s="1"/>
  <c r="AB475" i="216" s="1"/>
  <c r="K479" i="216"/>
  <c r="Q479" i="216" s="1"/>
  <c r="AA479" i="216" s="1"/>
  <c r="AB479" i="216" s="1"/>
  <c r="J475" i="216"/>
  <c r="P475" i="216" s="1"/>
  <c r="S475" i="216" s="1"/>
  <c r="U475" i="216" s="1"/>
  <c r="V475" i="216" s="1"/>
  <c r="J479" i="216"/>
  <c r="P479" i="216" s="1"/>
  <c r="J491" i="216"/>
  <c r="P491" i="216" s="1"/>
  <c r="S491" i="216" s="1"/>
  <c r="U491" i="216" s="1"/>
  <c r="V491" i="216" s="1"/>
  <c r="J486" i="216"/>
  <c r="P486" i="216" s="1"/>
  <c r="J490" i="216"/>
  <c r="P490" i="216" s="1"/>
  <c r="J44" i="216"/>
  <c r="K24" i="216"/>
  <c r="Q24" i="216" s="1"/>
  <c r="AA24" i="216" s="1"/>
  <c r="AB24" i="216" s="1"/>
  <c r="K28" i="216"/>
  <c r="Q28" i="216" s="1"/>
  <c r="AA28" i="216" s="1"/>
  <c r="AB28" i="216" s="1"/>
  <c r="K32" i="216"/>
  <c r="Q32" i="216" s="1"/>
  <c r="AA32" i="216" s="1"/>
  <c r="AB32" i="216" s="1"/>
  <c r="S43" i="216"/>
  <c r="U43" i="216" s="1"/>
  <c r="V43" i="216" s="1"/>
  <c r="M118" i="216"/>
  <c r="M126" i="216"/>
  <c r="M134" i="216"/>
  <c r="M142" i="216"/>
  <c r="M150" i="216"/>
  <c r="M158" i="216"/>
  <c r="M166" i="216"/>
  <c r="M174" i="216"/>
  <c r="M182" i="216"/>
  <c r="M190" i="216"/>
  <c r="M115" i="216"/>
  <c r="N115" i="216"/>
  <c r="M123" i="216"/>
  <c r="M131" i="216"/>
  <c r="N131" i="216"/>
  <c r="M139" i="216"/>
  <c r="N139" i="216"/>
  <c r="M147" i="216"/>
  <c r="M155" i="216"/>
  <c r="N155" i="216"/>
  <c r="M163" i="216"/>
  <c r="N163" i="216"/>
  <c r="M171" i="216"/>
  <c r="N171" i="216"/>
  <c r="M179" i="216"/>
  <c r="N179" i="216"/>
  <c r="M187" i="216"/>
  <c r="N187" i="216"/>
  <c r="M204" i="216"/>
  <c r="N209" i="216"/>
  <c r="M230" i="216"/>
  <c r="M238" i="216"/>
  <c r="N246" i="216"/>
  <c r="M246" i="216"/>
  <c r="N254" i="216"/>
  <c r="M254" i="216"/>
  <c r="N262" i="216"/>
  <c r="M262" i="216"/>
  <c r="N270" i="216"/>
  <c r="M270" i="216"/>
  <c r="N278" i="216"/>
  <c r="M278" i="216"/>
  <c r="N286" i="216"/>
  <c r="N294" i="216"/>
  <c r="N302" i="216"/>
  <c r="M302" i="216"/>
  <c r="N310" i="216"/>
  <c r="M310" i="216"/>
  <c r="M357" i="216"/>
  <c r="M365" i="216"/>
  <c r="M373" i="216"/>
  <c r="M315" i="216"/>
  <c r="M323" i="216"/>
  <c r="M331" i="216"/>
  <c r="M339" i="216"/>
  <c r="M350" i="216"/>
  <c r="M320" i="216"/>
  <c r="M328" i="216"/>
  <c r="M336" i="216"/>
  <c r="N336" i="216"/>
  <c r="M344" i="216"/>
  <c r="M358" i="216"/>
  <c r="M366" i="216"/>
  <c r="M379" i="216"/>
  <c r="M395" i="216"/>
  <c r="M414" i="216"/>
  <c r="M380" i="216"/>
  <c r="M388" i="216"/>
  <c r="M396" i="216"/>
  <c r="M405" i="216"/>
  <c r="M413" i="216"/>
  <c r="N438" i="216"/>
  <c r="M438" i="216"/>
  <c r="M457" i="216"/>
  <c r="M440" i="216"/>
  <c r="N467" i="216"/>
  <c r="M482" i="216"/>
  <c r="M486" i="216"/>
  <c r="J48" i="216"/>
  <c r="M34" i="216"/>
  <c r="M29" i="216"/>
  <c r="R23" i="216"/>
  <c r="M23" i="216"/>
  <c r="W47" i="216"/>
  <c r="X47" i="216" s="1"/>
  <c r="AO47" i="216"/>
  <c r="W35" i="216"/>
  <c r="X35" i="216" s="1"/>
  <c r="AO35" i="216"/>
  <c r="W33" i="216"/>
  <c r="X33" i="216" s="1"/>
  <c r="AO33" i="216"/>
  <c r="AO31" i="216"/>
  <c r="W31" i="216"/>
  <c r="X31" i="216" s="1"/>
  <c r="AO25" i="216"/>
  <c r="W25" i="216"/>
  <c r="X25" i="216" s="1"/>
  <c r="P23" i="216"/>
  <c r="W202" i="216"/>
  <c r="X202" i="216" s="1"/>
  <c r="AO202" i="216"/>
  <c r="R114" i="216"/>
  <c r="R118" i="216"/>
  <c r="R122" i="216"/>
  <c r="R126" i="216"/>
  <c r="R130" i="216"/>
  <c r="R134" i="216"/>
  <c r="R138" i="216"/>
  <c r="R142" i="216"/>
  <c r="R146" i="216"/>
  <c r="R150" i="216"/>
  <c r="R154" i="216"/>
  <c r="R158" i="216"/>
  <c r="R162" i="216"/>
  <c r="R166" i="216"/>
  <c r="R170" i="216"/>
  <c r="R174" i="216"/>
  <c r="R178" i="216"/>
  <c r="R182" i="216"/>
  <c r="R186" i="216"/>
  <c r="R190" i="216"/>
  <c r="W208" i="216"/>
  <c r="X208" i="216" s="1"/>
  <c r="AO208" i="216"/>
  <c r="AO112" i="216"/>
  <c r="W112" i="216"/>
  <c r="X112" i="216" s="1"/>
  <c r="AO116" i="216"/>
  <c r="W116" i="216"/>
  <c r="X116" i="216" s="1"/>
  <c r="AO120" i="216"/>
  <c r="W120" i="216"/>
  <c r="X120" i="216" s="1"/>
  <c r="AO124" i="216"/>
  <c r="W124" i="216"/>
  <c r="X124" i="216" s="1"/>
  <c r="AO128" i="216"/>
  <c r="W128" i="216"/>
  <c r="X128" i="216" s="1"/>
  <c r="AO132" i="216"/>
  <c r="W132" i="216"/>
  <c r="X132" i="216" s="1"/>
  <c r="AO136" i="216"/>
  <c r="W136" i="216"/>
  <c r="X136" i="216" s="1"/>
  <c r="AO140" i="216"/>
  <c r="W140" i="216"/>
  <c r="X140" i="216" s="1"/>
  <c r="AO144" i="216"/>
  <c r="W144" i="216"/>
  <c r="X144" i="216" s="1"/>
  <c r="AO148" i="216"/>
  <c r="W148" i="216"/>
  <c r="X148" i="216" s="1"/>
  <c r="AO152" i="216"/>
  <c r="W152" i="216"/>
  <c r="X152" i="216" s="1"/>
  <c r="AO156" i="216"/>
  <c r="W156" i="216"/>
  <c r="X156" i="216" s="1"/>
  <c r="AO160" i="216"/>
  <c r="W160" i="216"/>
  <c r="X160" i="216" s="1"/>
  <c r="AO164" i="216"/>
  <c r="W164" i="216"/>
  <c r="X164" i="216" s="1"/>
  <c r="AO168" i="216"/>
  <c r="W168" i="216"/>
  <c r="X168" i="216" s="1"/>
  <c r="AO172" i="216"/>
  <c r="W172" i="216"/>
  <c r="X172" i="216" s="1"/>
  <c r="AO176" i="216"/>
  <c r="W176" i="216"/>
  <c r="X176" i="216" s="1"/>
  <c r="AO180" i="216"/>
  <c r="W180" i="216"/>
  <c r="X180" i="216" s="1"/>
  <c r="AO184" i="216"/>
  <c r="W184" i="216"/>
  <c r="X184" i="216" s="1"/>
  <c r="AO188" i="216"/>
  <c r="W188" i="216"/>
  <c r="X188" i="216" s="1"/>
  <c r="W196" i="216"/>
  <c r="X196" i="216" s="1"/>
  <c r="AO196" i="216"/>
  <c r="R205" i="216"/>
  <c r="R198" i="216"/>
  <c r="R202" i="216"/>
  <c r="R210" i="216"/>
  <c r="R214" i="216"/>
  <c r="R218" i="216"/>
  <c r="R222" i="216"/>
  <c r="R226" i="216"/>
  <c r="R230" i="216"/>
  <c r="W232" i="216"/>
  <c r="X232" i="216" s="1"/>
  <c r="AO232" i="216"/>
  <c r="W236" i="216"/>
  <c r="X236" i="216" s="1"/>
  <c r="AO236" i="216"/>
  <c r="W240" i="216"/>
  <c r="X240" i="216" s="1"/>
  <c r="AO240" i="216"/>
  <c r="R234" i="216"/>
  <c r="R239" i="216"/>
  <c r="W258" i="216"/>
  <c r="X258" i="216" s="1"/>
  <c r="AO258" i="216"/>
  <c r="W274" i="216"/>
  <c r="X274" i="216" s="1"/>
  <c r="AO274" i="216"/>
  <c r="R237" i="216"/>
  <c r="R263" i="216"/>
  <c r="R279" i="216"/>
  <c r="R299" i="216"/>
  <c r="AO347" i="216"/>
  <c r="W347" i="216"/>
  <c r="X347" i="216" s="1"/>
  <c r="R305" i="216"/>
  <c r="R315" i="216"/>
  <c r="R319" i="216"/>
  <c r="R323" i="216"/>
  <c r="R327" i="216"/>
  <c r="R331" i="216"/>
  <c r="R335" i="216"/>
  <c r="R339" i="216"/>
  <c r="R400" i="216"/>
  <c r="R318" i="216"/>
  <c r="R326" i="216"/>
  <c r="R334" i="216"/>
  <c r="R342" i="216"/>
  <c r="R351" i="216"/>
  <c r="R355" i="216"/>
  <c r="R363" i="216"/>
  <c r="R371" i="216"/>
  <c r="W414" i="216"/>
  <c r="X414" i="216" s="1"/>
  <c r="AO414" i="216"/>
  <c r="R455" i="216"/>
  <c r="R358" i="216"/>
  <c r="R362" i="216"/>
  <c r="R366" i="216"/>
  <c r="R370" i="216"/>
  <c r="R374" i="216"/>
  <c r="W418" i="216"/>
  <c r="X418" i="216" s="1"/>
  <c r="AO418" i="216"/>
  <c r="W425" i="216"/>
  <c r="X425" i="216" s="1"/>
  <c r="AO425" i="216"/>
  <c r="R377" i="216"/>
  <c r="R385" i="216"/>
  <c r="R393" i="216"/>
  <c r="R401" i="216"/>
  <c r="R405" i="216"/>
  <c r="R410" i="216"/>
  <c r="W427" i="216"/>
  <c r="X427" i="216" s="1"/>
  <c r="AO427" i="216"/>
  <c r="W438" i="216"/>
  <c r="X438" i="216" s="1"/>
  <c r="AO438" i="216"/>
  <c r="AO407" i="216"/>
  <c r="W407" i="216"/>
  <c r="X407" i="216" s="1"/>
  <c r="AO415" i="216"/>
  <c r="W415" i="216"/>
  <c r="X415" i="216" s="1"/>
  <c r="R447" i="216"/>
  <c r="R421" i="216"/>
  <c r="R425" i="216"/>
  <c r="R429" i="216"/>
  <c r="R433" i="216"/>
  <c r="R451" i="216"/>
  <c r="R459" i="216"/>
  <c r="W471" i="216"/>
  <c r="X471" i="216" s="1"/>
  <c r="AO471" i="216"/>
  <c r="W480" i="216"/>
  <c r="X480" i="216" s="1"/>
  <c r="AO480" i="216"/>
  <c r="R477" i="216"/>
  <c r="R484" i="216"/>
  <c r="R492" i="216"/>
  <c r="J198" i="216"/>
  <c r="P198" i="216" s="1"/>
  <c r="J206" i="216"/>
  <c r="P206" i="216" s="1"/>
  <c r="J193" i="216"/>
  <c r="P193" i="216" s="1"/>
  <c r="J197" i="216"/>
  <c r="P197" i="216" s="1"/>
  <c r="J201" i="216"/>
  <c r="P201" i="216" s="1"/>
  <c r="J205" i="216"/>
  <c r="P205" i="216" s="1"/>
  <c r="J209" i="216"/>
  <c r="P209" i="216" s="1"/>
  <c r="J213" i="216"/>
  <c r="P213" i="216" s="1"/>
  <c r="J217" i="216"/>
  <c r="P217" i="216" s="1"/>
  <c r="J221" i="216"/>
  <c r="P221" i="216" s="1"/>
  <c r="J225" i="216"/>
  <c r="P225" i="216" s="1"/>
  <c r="J229" i="216"/>
  <c r="P229" i="216" s="1"/>
  <c r="K213" i="216"/>
  <c r="Q213" i="216" s="1"/>
  <c r="AA213" i="216" s="1"/>
  <c r="AB213" i="216" s="1"/>
  <c r="K217" i="216"/>
  <c r="Q217" i="216" s="1"/>
  <c r="AA217" i="216" s="1"/>
  <c r="AB217" i="216" s="1"/>
  <c r="K221" i="216"/>
  <c r="Q221" i="216" s="1"/>
  <c r="AA221" i="216" s="1"/>
  <c r="AB221" i="216" s="1"/>
  <c r="K225" i="216"/>
  <c r="Q225" i="216" s="1"/>
  <c r="AA225" i="216" s="1"/>
  <c r="AB225" i="216" s="1"/>
  <c r="K229" i="216"/>
  <c r="Q229" i="216" s="1"/>
  <c r="AA229" i="216" s="1"/>
  <c r="AB229" i="216" s="1"/>
  <c r="J233" i="216"/>
  <c r="P233" i="216" s="1"/>
  <c r="J241" i="216"/>
  <c r="P241" i="216" s="1"/>
  <c r="J235" i="216"/>
  <c r="P235" i="216" s="1"/>
  <c r="J243" i="216"/>
  <c r="P243" i="216" s="1"/>
  <c r="S243" i="216" s="1"/>
  <c r="U243" i="216" s="1"/>
  <c r="V243" i="216" s="1"/>
  <c r="J282" i="216"/>
  <c r="P282" i="216" s="1"/>
  <c r="J286" i="216"/>
  <c r="P286" i="216" s="1"/>
  <c r="J294" i="216"/>
  <c r="P294" i="216" s="1"/>
  <c r="J298" i="216"/>
  <c r="P298" i="216" s="1"/>
  <c r="J306" i="216"/>
  <c r="P306" i="216" s="1"/>
  <c r="J349" i="216"/>
  <c r="P349" i="216" s="1"/>
  <c r="K317" i="216"/>
  <c r="Q317" i="216" s="1"/>
  <c r="AA317" i="216" s="1"/>
  <c r="AB317" i="216" s="1"/>
  <c r="K321" i="216"/>
  <c r="Q321" i="216" s="1"/>
  <c r="AA321" i="216" s="1"/>
  <c r="AB321" i="216" s="1"/>
  <c r="K325" i="216"/>
  <c r="Q325" i="216" s="1"/>
  <c r="AA325" i="216" s="1"/>
  <c r="AB325" i="216" s="1"/>
  <c r="K329" i="216"/>
  <c r="Q329" i="216" s="1"/>
  <c r="AA329" i="216" s="1"/>
  <c r="AB329" i="216" s="1"/>
  <c r="K333" i="216"/>
  <c r="Q333" i="216" s="1"/>
  <c r="AA333" i="216" s="1"/>
  <c r="AB333" i="216" s="1"/>
  <c r="K337" i="216"/>
  <c r="Q337" i="216" s="1"/>
  <c r="AA337" i="216" s="1"/>
  <c r="AB337" i="216" s="1"/>
  <c r="J356" i="216"/>
  <c r="P356" i="216" s="1"/>
  <c r="J360" i="216"/>
  <c r="P360" i="216" s="1"/>
  <c r="S360" i="216" s="1"/>
  <c r="U360" i="216" s="1"/>
  <c r="V360" i="216" s="1"/>
  <c r="J364" i="216"/>
  <c r="P364" i="216" s="1"/>
  <c r="S364" i="216" s="1"/>
  <c r="U364" i="216" s="1"/>
  <c r="V364" i="216" s="1"/>
  <c r="J368" i="216"/>
  <c r="P368" i="216" s="1"/>
  <c r="J372" i="216"/>
  <c r="P372" i="216" s="1"/>
  <c r="K380" i="216"/>
  <c r="Q380" i="216" s="1"/>
  <c r="AA380" i="216" s="1"/>
  <c r="AB380" i="216" s="1"/>
  <c r="K388" i="216"/>
  <c r="Q388" i="216" s="1"/>
  <c r="AA388" i="216" s="1"/>
  <c r="AB388" i="216" s="1"/>
  <c r="K396" i="216"/>
  <c r="Q396" i="216" s="1"/>
  <c r="AA396" i="216" s="1"/>
  <c r="AB396" i="216" s="1"/>
  <c r="J408" i="216"/>
  <c r="P408" i="216" s="1"/>
  <c r="J416" i="216"/>
  <c r="P416" i="216" s="1"/>
  <c r="J421" i="216"/>
  <c r="P421" i="216" s="1"/>
  <c r="J429" i="216"/>
  <c r="P429" i="216" s="1"/>
  <c r="J422" i="216"/>
  <c r="P422" i="216" s="1"/>
  <c r="J426" i="216"/>
  <c r="P426" i="216" s="1"/>
  <c r="J430" i="216"/>
  <c r="P430" i="216" s="1"/>
  <c r="S430" i="216" s="1"/>
  <c r="U430" i="216" s="1"/>
  <c r="V430" i="216" s="1"/>
  <c r="J434" i="216"/>
  <c r="P434" i="216" s="1"/>
  <c r="K442" i="216"/>
  <c r="Q442" i="216" s="1"/>
  <c r="AA442" i="216" s="1"/>
  <c r="AB442" i="216" s="1"/>
  <c r="J442" i="216"/>
  <c r="P442" i="216" s="1"/>
  <c r="S442" i="216" s="1"/>
  <c r="U442" i="216" s="1"/>
  <c r="V442" i="216" s="1"/>
  <c r="K466" i="216"/>
  <c r="Q466" i="216" s="1"/>
  <c r="AA466" i="216" s="1"/>
  <c r="AB466" i="216" s="1"/>
  <c r="J476" i="216"/>
  <c r="P476" i="216" s="1"/>
  <c r="K476" i="216"/>
  <c r="Q476" i="216" s="1"/>
  <c r="AA476" i="216" s="1"/>
  <c r="AB476" i="216" s="1"/>
  <c r="K487" i="216"/>
  <c r="Q487" i="216" s="1"/>
  <c r="AA487" i="216" s="1"/>
  <c r="AB487" i="216" s="1"/>
  <c r="K491" i="216"/>
  <c r="Q491" i="216" s="1"/>
  <c r="AA491" i="216" s="1"/>
  <c r="AB491" i="216" s="1"/>
  <c r="M106" i="216"/>
  <c r="M104" i="216"/>
  <c r="N102" i="216"/>
  <c r="M102" i="216"/>
  <c r="M98" i="216"/>
  <c r="M96" i="216"/>
  <c r="M94" i="216"/>
  <c r="M90" i="216"/>
  <c r="M88" i="216"/>
  <c r="M86" i="216"/>
  <c r="M82" i="216"/>
  <c r="N80" i="216"/>
  <c r="M80" i="216"/>
  <c r="N78" i="216"/>
  <c r="M78" i="216"/>
  <c r="N76" i="216"/>
  <c r="M74" i="216"/>
  <c r="M72" i="216"/>
  <c r="M70" i="216"/>
  <c r="N68" i="216"/>
  <c r="M66" i="216"/>
  <c r="M64" i="216"/>
  <c r="M62" i="216"/>
  <c r="M58" i="216"/>
  <c r="M56" i="216"/>
  <c r="M54" i="216"/>
  <c r="M50" i="216"/>
  <c r="K29" i="216"/>
  <c r="Q29" i="216" s="1"/>
  <c r="AA29" i="216" s="1"/>
  <c r="AB29" i="216" s="1"/>
  <c r="K33" i="216"/>
  <c r="Q33" i="216" s="1"/>
  <c r="AA33" i="216" s="1"/>
  <c r="AB33" i="216" s="1"/>
  <c r="K39" i="216"/>
  <c r="Q39" i="216" s="1"/>
  <c r="AA39" i="216" s="1"/>
  <c r="AB39" i="216" s="1"/>
  <c r="K45" i="216"/>
  <c r="Q45" i="216" s="1"/>
  <c r="AA45" i="216" s="1"/>
  <c r="AB45" i="216" s="1"/>
  <c r="AH492" i="216"/>
  <c r="AI492" i="216" s="1"/>
  <c r="AH490" i="216"/>
  <c r="AI490" i="216" s="1"/>
  <c r="AH488" i="216"/>
  <c r="AI488" i="216" s="1"/>
  <c r="AH486" i="216"/>
  <c r="AI486" i="216" s="1"/>
  <c r="AH484" i="216"/>
  <c r="AI484" i="216" s="1"/>
  <c r="AH481" i="216"/>
  <c r="AI481" i="216" s="1"/>
  <c r="AH479" i="216"/>
  <c r="AI479" i="216" s="1"/>
  <c r="AH477" i="216"/>
  <c r="AI477" i="216" s="1"/>
  <c r="AH475" i="216"/>
  <c r="AI475" i="216" s="1"/>
  <c r="AH493" i="216"/>
  <c r="AI493" i="216" s="1"/>
  <c r="AH491" i="216"/>
  <c r="AI491" i="216" s="1"/>
  <c r="AH489" i="216"/>
  <c r="AI489" i="216" s="1"/>
  <c r="AH487" i="216"/>
  <c r="AI487" i="216" s="1"/>
  <c r="AH485" i="216"/>
  <c r="AI485" i="216" s="1"/>
  <c r="AH480" i="216"/>
  <c r="AI480" i="216" s="1"/>
  <c r="AH478" i="216"/>
  <c r="AI478" i="216" s="1"/>
  <c r="AH476" i="216"/>
  <c r="AI476" i="216" s="1"/>
  <c r="AH474" i="216"/>
  <c r="AI474" i="216" s="1"/>
  <c r="AH472" i="216"/>
  <c r="AI472" i="216" s="1"/>
  <c r="AH470" i="216"/>
  <c r="AI470" i="216" s="1"/>
  <c r="AH471" i="216"/>
  <c r="AI471" i="216" s="1"/>
  <c r="AH469" i="216"/>
  <c r="AI469" i="216" s="1"/>
  <c r="AH467" i="216"/>
  <c r="AI467" i="216" s="1"/>
  <c r="AH483" i="216"/>
  <c r="AI483" i="216" s="1"/>
  <c r="AH473" i="216"/>
  <c r="AI473" i="216" s="1"/>
  <c r="AH468" i="216"/>
  <c r="AI468" i="216" s="1"/>
  <c r="AH466" i="216"/>
  <c r="AI466" i="216" s="1"/>
  <c r="AH463" i="216"/>
  <c r="AI463" i="216" s="1"/>
  <c r="AH458" i="216"/>
  <c r="AI458" i="216" s="1"/>
  <c r="AH455" i="216"/>
  <c r="AI455" i="216" s="1"/>
  <c r="AH450" i="216"/>
  <c r="AI450" i="216" s="1"/>
  <c r="AH447" i="216"/>
  <c r="AI447" i="216" s="1"/>
  <c r="AH444" i="216"/>
  <c r="AI444" i="216" s="1"/>
  <c r="AH442" i="216"/>
  <c r="AI442" i="216" s="1"/>
  <c r="AH440" i="216"/>
  <c r="AI440" i="216" s="1"/>
  <c r="AH438" i="216"/>
  <c r="AI438" i="216" s="1"/>
  <c r="AH482" i="216"/>
  <c r="AI482" i="216" s="1"/>
  <c r="AH464" i="216"/>
  <c r="AI464" i="216" s="1"/>
  <c r="AH461" i="216"/>
  <c r="AI461" i="216" s="1"/>
  <c r="AH456" i="216"/>
  <c r="AI456" i="216" s="1"/>
  <c r="AH453" i="216"/>
  <c r="AI453" i="216" s="1"/>
  <c r="AH448" i="216"/>
  <c r="AI448" i="216" s="1"/>
  <c r="AH462" i="216"/>
  <c r="AI462" i="216" s="1"/>
  <c r="AH459" i="216"/>
  <c r="AI459" i="216" s="1"/>
  <c r="AH454" i="216"/>
  <c r="AI454" i="216" s="1"/>
  <c r="AH451" i="216"/>
  <c r="AI451" i="216" s="1"/>
  <c r="AH446" i="216"/>
  <c r="AI446" i="216" s="1"/>
  <c r="AH445" i="216"/>
  <c r="AI445" i="216" s="1"/>
  <c r="AH443" i="216"/>
  <c r="AI443" i="216" s="1"/>
  <c r="AH441" i="216"/>
  <c r="AI441" i="216" s="1"/>
  <c r="AH439" i="216"/>
  <c r="AI439" i="216" s="1"/>
  <c r="AH437" i="216"/>
  <c r="AI437" i="216" s="1"/>
  <c r="AH435" i="216"/>
  <c r="AI435" i="216" s="1"/>
  <c r="AH465" i="216"/>
  <c r="AI465" i="216" s="1"/>
  <c r="AH460" i="216"/>
  <c r="AI460" i="216" s="1"/>
  <c r="AH436" i="216"/>
  <c r="AI436" i="216" s="1"/>
  <c r="AH434" i="216"/>
  <c r="AI434" i="216" s="1"/>
  <c r="AH432" i="216"/>
  <c r="AI432" i="216" s="1"/>
  <c r="AH430" i="216"/>
  <c r="AI430" i="216" s="1"/>
  <c r="AH428" i="216"/>
  <c r="AI428" i="216" s="1"/>
  <c r="AH426" i="216"/>
  <c r="AI426" i="216" s="1"/>
  <c r="AH424" i="216"/>
  <c r="AI424" i="216" s="1"/>
  <c r="AH422" i="216"/>
  <c r="AI422" i="216" s="1"/>
  <c r="AH420" i="216"/>
  <c r="AI420" i="216" s="1"/>
  <c r="AH449" i="216"/>
  <c r="AI449" i="216" s="1"/>
  <c r="AH433" i="216"/>
  <c r="AI433" i="216" s="1"/>
  <c r="AH431" i="216"/>
  <c r="AI431" i="216" s="1"/>
  <c r="AH429" i="216"/>
  <c r="AI429" i="216" s="1"/>
  <c r="AH427" i="216"/>
  <c r="AI427" i="216" s="1"/>
  <c r="AH425" i="216"/>
  <c r="AI425" i="216" s="1"/>
  <c r="AH423" i="216"/>
  <c r="AI423" i="216" s="1"/>
  <c r="AH421" i="216"/>
  <c r="AI421" i="216" s="1"/>
  <c r="AH419" i="216"/>
  <c r="AI419" i="216" s="1"/>
  <c r="AH417" i="216"/>
  <c r="AI417" i="216" s="1"/>
  <c r="AH415" i="216"/>
  <c r="AI415" i="216" s="1"/>
  <c r="AH413" i="216"/>
  <c r="AI413" i="216" s="1"/>
  <c r="AH411" i="216"/>
  <c r="AI411" i="216" s="1"/>
  <c r="AH409" i="216"/>
  <c r="AI409" i="216" s="1"/>
  <c r="AH407" i="216"/>
  <c r="AI407" i="216" s="1"/>
  <c r="AH405" i="216"/>
  <c r="AI405" i="216" s="1"/>
  <c r="AH403" i="216"/>
  <c r="AI403" i="216" s="1"/>
  <c r="AH452" i="216"/>
  <c r="AI452" i="216" s="1"/>
  <c r="AH416" i="216"/>
  <c r="AI416" i="216" s="1"/>
  <c r="AH412" i="216"/>
  <c r="AI412" i="216" s="1"/>
  <c r="AH408" i="216"/>
  <c r="AI408" i="216" s="1"/>
  <c r="AH404" i="216"/>
  <c r="AI404" i="216" s="1"/>
  <c r="AH402" i="216"/>
  <c r="AI402" i="216" s="1"/>
  <c r="AH400" i="216"/>
  <c r="AI400" i="216" s="1"/>
  <c r="AH398" i="216"/>
  <c r="AI398" i="216" s="1"/>
  <c r="AH396" i="216"/>
  <c r="AI396" i="216" s="1"/>
  <c r="AH394" i="216"/>
  <c r="AI394" i="216" s="1"/>
  <c r="AH392" i="216"/>
  <c r="AI392" i="216" s="1"/>
  <c r="AH390" i="216"/>
  <c r="AI390" i="216" s="1"/>
  <c r="AH388" i="216"/>
  <c r="AI388" i="216" s="1"/>
  <c r="AH386" i="216"/>
  <c r="AI386" i="216" s="1"/>
  <c r="AH384" i="216"/>
  <c r="AI384" i="216" s="1"/>
  <c r="AH382" i="216"/>
  <c r="AI382" i="216" s="1"/>
  <c r="AH380" i="216"/>
  <c r="AI380" i="216" s="1"/>
  <c r="AH378" i="216"/>
  <c r="AI378" i="216" s="1"/>
  <c r="AH376" i="216"/>
  <c r="AI376" i="216" s="1"/>
  <c r="AH457" i="216"/>
  <c r="AI457" i="216" s="1"/>
  <c r="AH418" i="216"/>
  <c r="AI418" i="216" s="1"/>
  <c r="AH414" i="216"/>
  <c r="AI414" i="216" s="1"/>
  <c r="AH410" i="216"/>
  <c r="AI410" i="216" s="1"/>
  <c r="AH406" i="216"/>
  <c r="AI406" i="216" s="1"/>
  <c r="AH401" i="216"/>
  <c r="AI401" i="216" s="1"/>
  <c r="AH399" i="216"/>
  <c r="AI399" i="216" s="1"/>
  <c r="AH397" i="216"/>
  <c r="AI397" i="216" s="1"/>
  <c r="AH395" i="216"/>
  <c r="AI395" i="216" s="1"/>
  <c r="AH393" i="216"/>
  <c r="AI393" i="216" s="1"/>
  <c r="AH391" i="216"/>
  <c r="AI391" i="216" s="1"/>
  <c r="AH389" i="216"/>
  <c r="AI389" i="216" s="1"/>
  <c r="AH387" i="216"/>
  <c r="AI387" i="216" s="1"/>
  <c r="AH385" i="216"/>
  <c r="AI385" i="216" s="1"/>
  <c r="AH383" i="216"/>
  <c r="AI383" i="216" s="1"/>
  <c r="AH381" i="216"/>
  <c r="AI381" i="216" s="1"/>
  <c r="AH379" i="216"/>
  <c r="AI379" i="216" s="1"/>
  <c r="AH377" i="216"/>
  <c r="AI377" i="216" s="1"/>
  <c r="AH374" i="216"/>
  <c r="AI374" i="216" s="1"/>
  <c r="AH372" i="216"/>
  <c r="AI372" i="216" s="1"/>
  <c r="AH370" i="216"/>
  <c r="AI370" i="216" s="1"/>
  <c r="AH368" i="216"/>
  <c r="AI368" i="216" s="1"/>
  <c r="AH366" i="216"/>
  <c r="AI366" i="216" s="1"/>
  <c r="AH364" i="216"/>
  <c r="AI364" i="216" s="1"/>
  <c r="AH362" i="216"/>
  <c r="AI362" i="216" s="1"/>
  <c r="AH360" i="216"/>
  <c r="AI360" i="216" s="1"/>
  <c r="AH358" i="216"/>
  <c r="AI358" i="216" s="1"/>
  <c r="AH356" i="216"/>
  <c r="AI356" i="216" s="1"/>
  <c r="AH351" i="216"/>
  <c r="AI351" i="216" s="1"/>
  <c r="AH348" i="216"/>
  <c r="AI348" i="216" s="1"/>
  <c r="AH343" i="216"/>
  <c r="AI343" i="216" s="1"/>
  <c r="AH354" i="216"/>
  <c r="AI354" i="216" s="1"/>
  <c r="AH349" i="216"/>
  <c r="AI349" i="216" s="1"/>
  <c r="AH346" i="216"/>
  <c r="AI346" i="216" s="1"/>
  <c r="AH340" i="216"/>
  <c r="AI340" i="216" s="1"/>
  <c r="AH338" i="216"/>
  <c r="AI338" i="216" s="1"/>
  <c r="AH336" i="216"/>
  <c r="AI336" i="216" s="1"/>
  <c r="AH334" i="216"/>
  <c r="AI334" i="216" s="1"/>
  <c r="AH332" i="216"/>
  <c r="AI332" i="216" s="1"/>
  <c r="AH330" i="216"/>
  <c r="AI330" i="216" s="1"/>
  <c r="AH328" i="216"/>
  <c r="AI328" i="216" s="1"/>
  <c r="AH326" i="216"/>
  <c r="AI326" i="216" s="1"/>
  <c r="AH324" i="216"/>
  <c r="AI324" i="216" s="1"/>
  <c r="AH322" i="216"/>
  <c r="AI322" i="216" s="1"/>
  <c r="AH320" i="216"/>
  <c r="AI320" i="216" s="1"/>
  <c r="AH318" i="216"/>
  <c r="AI318" i="216" s="1"/>
  <c r="AH316" i="216"/>
  <c r="AI316" i="216" s="1"/>
  <c r="AH314" i="216"/>
  <c r="AI314" i="216" s="1"/>
  <c r="AH375" i="216"/>
  <c r="AI375" i="216" s="1"/>
  <c r="AH373" i="216"/>
  <c r="AI373" i="216" s="1"/>
  <c r="AH371" i="216"/>
  <c r="AI371" i="216" s="1"/>
  <c r="AH369" i="216"/>
  <c r="AI369" i="216" s="1"/>
  <c r="AH367" i="216"/>
  <c r="AI367" i="216" s="1"/>
  <c r="AH365" i="216"/>
  <c r="AI365" i="216" s="1"/>
  <c r="AH363" i="216"/>
  <c r="AI363" i="216" s="1"/>
  <c r="AH361" i="216"/>
  <c r="AI361" i="216" s="1"/>
  <c r="AH359" i="216"/>
  <c r="AI359" i="216" s="1"/>
  <c r="AH357" i="216"/>
  <c r="AI357" i="216" s="1"/>
  <c r="AH355" i="216"/>
  <c r="AI355" i="216" s="1"/>
  <c r="AH352" i="216"/>
  <c r="AI352" i="216" s="1"/>
  <c r="AH347" i="216"/>
  <c r="AI347" i="216" s="1"/>
  <c r="AH344" i="216"/>
  <c r="AI344" i="216" s="1"/>
  <c r="AH350" i="216"/>
  <c r="AI350" i="216" s="1"/>
  <c r="AH345" i="216"/>
  <c r="AI345" i="216" s="1"/>
  <c r="AH313" i="216"/>
  <c r="AI313" i="216" s="1"/>
  <c r="AH311" i="216"/>
  <c r="AI311" i="216" s="1"/>
  <c r="AH309" i="216"/>
  <c r="AI309" i="216" s="1"/>
  <c r="AH307" i="216"/>
  <c r="AI307" i="216" s="1"/>
  <c r="AH305" i="216"/>
  <c r="AI305" i="216" s="1"/>
  <c r="AH303" i="216"/>
  <c r="AI303" i="216" s="1"/>
  <c r="AH301" i="216"/>
  <c r="AI301" i="216" s="1"/>
  <c r="AH299" i="216"/>
  <c r="AI299" i="216" s="1"/>
  <c r="AH297" i="216"/>
  <c r="AI297" i="216" s="1"/>
  <c r="AH295" i="216"/>
  <c r="AI295" i="216" s="1"/>
  <c r="AH293" i="216"/>
  <c r="AI293" i="216" s="1"/>
  <c r="AH291" i="216"/>
  <c r="AI291" i="216" s="1"/>
  <c r="AH289" i="216"/>
  <c r="AI289" i="216" s="1"/>
  <c r="AH287" i="216"/>
  <c r="AI287" i="216" s="1"/>
  <c r="AH285" i="216"/>
  <c r="AI285" i="216" s="1"/>
  <c r="AH283" i="216"/>
  <c r="AI283" i="216" s="1"/>
  <c r="AH281" i="216"/>
  <c r="AI281" i="216" s="1"/>
  <c r="AH279" i="216"/>
  <c r="AI279" i="216" s="1"/>
  <c r="AH277" i="216"/>
  <c r="AI277" i="216" s="1"/>
  <c r="AH275" i="216"/>
  <c r="AI275" i="216" s="1"/>
  <c r="AH273" i="216"/>
  <c r="AI273" i="216" s="1"/>
  <c r="AH271" i="216"/>
  <c r="AI271" i="216" s="1"/>
  <c r="AH269" i="216"/>
  <c r="AI269" i="216" s="1"/>
  <c r="AH267" i="216"/>
  <c r="AI267" i="216" s="1"/>
  <c r="AH265" i="216"/>
  <c r="AI265" i="216" s="1"/>
  <c r="AH263" i="216"/>
  <c r="AI263" i="216" s="1"/>
  <c r="AH261" i="216"/>
  <c r="AI261" i="216" s="1"/>
  <c r="AH259" i="216"/>
  <c r="AI259" i="216" s="1"/>
  <c r="AH257" i="216"/>
  <c r="AI257" i="216" s="1"/>
  <c r="AH255" i="216"/>
  <c r="AI255" i="216" s="1"/>
  <c r="AH253" i="216"/>
  <c r="AI253" i="216" s="1"/>
  <c r="AH251" i="216"/>
  <c r="AI251" i="216" s="1"/>
  <c r="AH249" i="216"/>
  <c r="AI249" i="216" s="1"/>
  <c r="AH247" i="216"/>
  <c r="AI247" i="216" s="1"/>
  <c r="AH245" i="216"/>
  <c r="AI245" i="216" s="1"/>
  <c r="AH353" i="216"/>
  <c r="AI353" i="216" s="1"/>
  <c r="AH312" i="216"/>
  <c r="AI312" i="216" s="1"/>
  <c r="AH310" i="216"/>
  <c r="AI310" i="216" s="1"/>
  <c r="AH308" i="216"/>
  <c r="AI308" i="216" s="1"/>
  <c r="AH306" i="216"/>
  <c r="AI306" i="216" s="1"/>
  <c r="AH304" i="216"/>
  <c r="AI304" i="216" s="1"/>
  <c r="AH302" i="216"/>
  <c r="AI302" i="216" s="1"/>
  <c r="AH300" i="216"/>
  <c r="AI300" i="216" s="1"/>
  <c r="AH298" i="216"/>
  <c r="AI298" i="216" s="1"/>
  <c r="AH296" i="216"/>
  <c r="AI296" i="216" s="1"/>
  <c r="AH294" i="216"/>
  <c r="AI294" i="216" s="1"/>
  <c r="AH292" i="216"/>
  <c r="AI292" i="216" s="1"/>
  <c r="AH290" i="216"/>
  <c r="AI290" i="216" s="1"/>
  <c r="AH288" i="216"/>
  <c r="AI288" i="216" s="1"/>
  <c r="AH286" i="216"/>
  <c r="AI286" i="216" s="1"/>
  <c r="AH284" i="216"/>
  <c r="AI284" i="216" s="1"/>
  <c r="AH282" i="216"/>
  <c r="AI282" i="216" s="1"/>
  <c r="AH280" i="216"/>
  <c r="AI280" i="216" s="1"/>
  <c r="AH278" i="216"/>
  <c r="AI278" i="216" s="1"/>
  <c r="AH276" i="216"/>
  <c r="AI276" i="216" s="1"/>
  <c r="AH274" i="216"/>
  <c r="AI274" i="216" s="1"/>
  <c r="AH272" i="216"/>
  <c r="AI272" i="216" s="1"/>
  <c r="AH270" i="216"/>
  <c r="AI270" i="216" s="1"/>
  <c r="AH268" i="216"/>
  <c r="AI268" i="216" s="1"/>
  <c r="AH266" i="216"/>
  <c r="AI266" i="216" s="1"/>
  <c r="AH264" i="216"/>
  <c r="AI264" i="216" s="1"/>
  <c r="AH262" i="216"/>
  <c r="AI262" i="216" s="1"/>
  <c r="AH260" i="216"/>
  <c r="AI260" i="216" s="1"/>
  <c r="AH258" i="216"/>
  <c r="AI258" i="216" s="1"/>
  <c r="AH256" i="216"/>
  <c r="AI256" i="216" s="1"/>
  <c r="AH254" i="216"/>
  <c r="AI254" i="216" s="1"/>
  <c r="AH252" i="216"/>
  <c r="AI252" i="216" s="1"/>
  <c r="AH250" i="216"/>
  <c r="AI250" i="216" s="1"/>
  <c r="AH248" i="216"/>
  <c r="AI248" i="216" s="1"/>
  <c r="AH246" i="216"/>
  <c r="AI246" i="216" s="1"/>
  <c r="AH244" i="216"/>
  <c r="AI244" i="216" s="1"/>
  <c r="AH242" i="216"/>
  <c r="AI242" i="216" s="1"/>
  <c r="AH240" i="216"/>
  <c r="AI240" i="216" s="1"/>
  <c r="AH238" i="216"/>
  <c r="AI238" i="216" s="1"/>
  <c r="AH236" i="216"/>
  <c r="AI236" i="216" s="1"/>
  <c r="AH234" i="216"/>
  <c r="AI234" i="216" s="1"/>
  <c r="AH232" i="216"/>
  <c r="AI232" i="216" s="1"/>
  <c r="AH342" i="216"/>
  <c r="AI342" i="216" s="1"/>
  <c r="AH339" i="216"/>
  <c r="AI339" i="216" s="1"/>
  <c r="AH335" i="216"/>
  <c r="AI335" i="216" s="1"/>
  <c r="AH331" i="216"/>
  <c r="AI331" i="216" s="1"/>
  <c r="AH327" i="216"/>
  <c r="AI327" i="216" s="1"/>
  <c r="AH323" i="216"/>
  <c r="AI323" i="216" s="1"/>
  <c r="AH319" i="216"/>
  <c r="AI319" i="216" s="1"/>
  <c r="AH315" i="216"/>
  <c r="AI315" i="216" s="1"/>
  <c r="AH341" i="216"/>
  <c r="AI341" i="216" s="1"/>
  <c r="AH337" i="216"/>
  <c r="AI337" i="216" s="1"/>
  <c r="AH333" i="216"/>
  <c r="AI333" i="216" s="1"/>
  <c r="AH329" i="216"/>
  <c r="AI329" i="216" s="1"/>
  <c r="AH325" i="216"/>
  <c r="AI325" i="216" s="1"/>
  <c r="AH321" i="216"/>
  <c r="AI321" i="216" s="1"/>
  <c r="AH317" i="216"/>
  <c r="AI317" i="216" s="1"/>
  <c r="AH228" i="216"/>
  <c r="AI228" i="216" s="1"/>
  <c r="AH226" i="216"/>
  <c r="AI226" i="216" s="1"/>
  <c r="AH224" i="216"/>
  <c r="AI224" i="216" s="1"/>
  <c r="AH222" i="216"/>
  <c r="AI222" i="216" s="1"/>
  <c r="AH220" i="216"/>
  <c r="AI220" i="216" s="1"/>
  <c r="AH218" i="216"/>
  <c r="AI218" i="216" s="1"/>
  <c r="AH216" i="216"/>
  <c r="AI216" i="216" s="1"/>
  <c r="AH214" i="216"/>
  <c r="AI214" i="216" s="1"/>
  <c r="AH212" i="216"/>
  <c r="AI212" i="216" s="1"/>
  <c r="AH230" i="216"/>
  <c r="AI230" i="216" s="1"/>
  <c r="AH243" i="216"/>
  <c r="AI243" i="216" s="1"/>
  <c r="AH241" i="216"/>
  <c r="AI241" i="216" s="1"/>
  <c r="AH239" i="216"/>
  <c r="AI239" i="216" s="1"/>
  <c r="AH237" i="216"/>
  <c r="AI237" i="216" s="1"/>
  <c r="AH235" i="216"/>
  <c r="AI235" i="216" s="1"/>
  <c r="AH233" i="216"/>
  <c r="AI233" i="216" s="1"/>
  <c r="AH231" i="216"/>
  <c r="AI231" i="216" s="1"/>
  <c r="AH229" i="216"/>
  <c r="AI229" i="216" s="1"/>
  <c r="AH227" i="216"/>
  <c r="AI227" i="216" s="1"/>
  <c r="AH225" i="216"/>
  <c r="AI225" i="216" s="1"/>
  <c r="AH223" i="216"/>
  <c r="AI223" i="216" s="1"/>
  <c r="AH221" i="216"/>
  <c r="AI221" i="216" s="1"/>
  <c r="AH219" i="216"/>
  <c r="AI219" i="216" s="1"/>
  <c r="AH217" i="216"/>
  <c r="AI217" i="216" s="1"/>
  <c r="AH215" i="216"/>
  <c r="AI215" i="216" s="1"/>
  <c r="AH213" i="216"/>
  <c r="AI213" i="216" s="1"/>
  <c r="AH211" i="216"/>
  <c r="AI211" i="216" s="1"/>
  <c r="AH209" i="216"/>
  <c r="AI209" i="216" s="1"/>
  <c r="AH207" i="216"/>
  <c r="AI207" i="216" s="1"/>
  <c r="AH205" i="216"/>
  <c r="AI205" i="216" s="1"/>
  <c r="AH203" i="216"/>
  <c r="AI203" i="216" s="1"/>
  <c r="AH201" i="216"/>
  <c r="AI201" i="216" s="1"/>
  <c r="AH199" i="216"/>
  <c r="AI199" i="216" s="1"/>
  <c r="AH197" i="216"/>
  <c r="AI197" i="216" s="1"/>
  <c r="AH195" i="216"/>
  <c r="AI195" i="216" s="1"/>
  <c r="AH193" i="216"/>
  <c r="AI193" i="216" s="1"/>
  <c r="AH206" i="216"/>
  <c r="AI206" i="216" s="1"/>
  <c r="AH198" i="216"/>
  <c r="AI198" i="216" s="1"/>
  <c r="AH208" i="216"/>
  <c r="AI208" i="216" s="1"/>
  <c r="AH200" i="216"/>
  <c r="AI200" i="216" s="1"/>
  <c r="AH192" i="216"/>
  <c r="AI192" i="216" s="1"/>
  <c r="AH191" i="216"/>
  <c r="AI191" i="216" s="1"/>
  <c r="AH189" i="216"/>
  <c r="AI189" i="216" s="1"/>
  <c r="AH187" i="216"/>
  <c r="AI187" i="216" s="1"/>
  <c r="AH185" i="216"/>
  <c r="AI185" i="216" s="1"/>
  <c r="AH183" i="216"/>
  <c r="AI183" i="216" s="1"/>
  <c r="AH181" i="216"/>
  <c r="AI181" i="216" s="1"/>
  <c r="AH179" i="216"/>
  <c r="AI179" i="216" s="1"/>
  <c r="AH177" i="216"/>
  <c r="AI177" i="216" s="1"/>
  <c r="AH175" i="216"/>
  <c r="AI175" i="216" s="1"/>
  <c r="AH173" i="216"/>
  <c r="AI173" i="216" s="1"/>
  <c r="AH171" i="216"/>
  <c r="AI171" i="216" s="1"/>
  <c r="AH169" i="216"/>
  <c r="AI169" i="216" s="1"/>
  <c r="AH167" i="216"/>
  <c r="AI167" i="216" s="1"/>
  <c r="AH165" i="216"/>
  <c r="AI165" i="216" s="1"/>
  <c r="AH163" i="216"/>
  <c r="AI163" i="216" s="1"/>
  <c r="AH161" i="216"/>
  <c r="AI161" i="216" s="1"/>
  <c r="AH159" i="216"/>
  <c r="AI159" i="216" s="1"/>
  <c r="AH157" i="216"/>
  <c r="AI157" i="216" s="1"/>
  <c r="AH155" i="216"/>
  <c r="AI155" i="216" s="1"/>
  <c r="AH153" i="216"/>
  <c r="AI153" i="216" s="1"/>
  <c r="AH151" i="216"/>
  <c r="AI151" i="216" s="1"/>
  <c r="AH149" i="216"/>
  <c r="AI149" i="216" s="1"/>
  <c r="AH147" i="216"/>
  <c r="AI147" i="216" s="1"/>
  <c r="AH145" i="216"/>
  <c r="AI145" i="216" s="1"/>
  <c r="AH143" i="216"/>
  <c r="AI143" i="216" s="1"/>
  <c r="AH141" i="216"/>
  <c r="AI141" i="216" s="1"/>
  <c r="AH139" i="216"/>
  <c r="AI139" i="216" s="1"/>
  <c r="AH137" i="216"/>
  <c r="AI137" i="216" s="1"/>
  <c r="AH135" i="216"/>
  <c r="AI135" i="216" s="1"/>
  <c r="AH133" i="216"/>
  <c r="AI133" i="216" s="1"/>
  <c r="AH131" i="216"/>
  <c r="AI131" i="216" s="1"/>
  <c r="AH129" i="216"/>
  <c r="AI129" i="216" s="1"/>
  <c r="AH127" i="216"/>
  <c r="AI127" i="216" s="1"/>
  <c r="AH125" i="216"/>
  <c r="AI125" i="216" s="1"/>
  <c r="AH123" i="216"/>
  <c r="AI123" i="216" s="1"/>
  <c r="AH121" i="216"/>
  <c r="AI121" i="216" s="1"/>
  <c r="AH119" i="216"/>
  <c r="AI119" i="216" s="1"/>
  <c r="AH117" i="216"/>
  <c r="AI117" i="216" s="1"/>
  <c r="AH115" i="216"/>
  <c r="AI115" i="216" s="1"/>
  <c r="AH113" i="216"/>
  <c r="AI113" i="216" s="1"/>
  <c r="AH111" i="216"/>
  <c r="AI111" i="216" s="1"/>
  <c r="AH210" i="216"/>
  <c r="AI210" i="216" s="1"/>
  <c r="AH202" i="216"/>
  <c r="AI202" i="216" s="1"/>
  <c r="AH194" i="216"/>
  <c r="AI194" i="216" s="1"/>
  <c r="AH204" i="216"/>
  <c r="AI204" i="216" s="1"/>
  <c r="AH196" i="216"/>
  <c r="AI196" i="216" s="1"/>
  <c r="AH190" i="216"/>
  <c r="AI190" i="216" s="1"/>
  <c r="AH188" i="216"/>
  <c r="AI188" i="216" s="1"/>
  <c r="AH186" i="216"/>
  <c r="AI186" i="216" s="1"/>
  <c r="AH184" i="216"/>
  <c r="AI184" i="216" s="1"/>
  <c r="AH182" i="216"/>
  <c r="AI182" i="216" s="1"/>
  <c r="AH180" i="216"/>
  <c r="AI180" i="216" s="1"/>
  <c r="AH178" i="216"/>
  <c r="AI178" i="216" s="1"/>
  <c r="AH176" i="216"/>
  <c r="AI176" i="216" s="1"/>
  <c r="AH174" i="216"/>
  <c r="AI174" i="216" s="1"/>
  <c r="AH172" i="216"/>
  <c r="AI172" i="216" s="1"/>
  <c r="AH170" i="216"/>
  <c r="AI170" i="216" s="1"/>
  <c r="AH168" i="216"/>
  <c r="AI168" i="216" s="1"/>
  <c r="AH166" i="216"/>
  <c r="AI166" i="216" s="1"/>
  <c r="AH164" i="216"/>
  <c r="AI164" i="216" s="1"/>
  <c r="AH162" i="216"/>
  <c r="AI162" i="216" s="1"/>
  <c r="AH160" i="216"/>
  <c r="AI160" i="216" s="1"/>
  <c r="AH158" i="216"/>
  <c r="AI158" i="216" s="1"/>
  <c r="AH156" i="216"/>
  <c r="AI156" i="216" s="1"/>
  <c r="AH154" i="216"/>
  <c r="AI154" i="216" s="1"/>
  <c r="AH152" i="216"/>
  <c r="AI152" i="216" s="1"/>
  <c r="AH150" i="216"/>
  <c r="AI150" i="216" s="1"/>
  <c r="AH148" i="216"/>
  <c r="AI148" i="216" s="1"/>
  <c r="AH146" i="216"/>
  <c r="AI146" i="216" s="1"/>
  <c r="AH144" i="216"/>
  <c r="AI144" i="216" s="1"/>
  <c r="AH142" i="216"/>
  <c r="AI142" i="216" s="1"/>
  <c r="AH140" i="216"/>
  <c r="AI140" i="216" s="1"/>
  <c r="AH138" i="216"/>
  <c r="AI138" i="216" s="1"/>
  <c r="AH136" i="216"/>
  <c r="AI136" i="216" s="1"/>
  <c r="AH134" i="216"/>
  <c r="AI134" i="216" s="1"/>
  <c r="AH132" i="216"/>
  <c r="AI132" i="216" s="1"/>
  <c r="AH130" i="216"/>
  <c r="AI130" i="216" s="1"/>
  <c r="AH128" i="216"/>
  <c r="AI128" i="216" s="1"/>
  <c r="AH126" i="216"/>
  <c r="AI126" i="216" s="1"/>
  <c r="AH124" i="216"/>
  <c r="AI124" i="216" s="1"/>
  <c r="AH122" i="216"/>
  <c r="AI122" i="216" s="1"/>
  <c r="AH120" i="216"/>
  <c r="AI120" i="216" s="1"/>
  <c r="AH118" i="216"/>
  <c r="AI118" i="216" s="1"/>
  <c r="AH116" i="216"/>
  <c r="AI116" i="216" s="1"/>
  <c r="AH114" i="216"/>
  <c r="AI114" i="216" s="1"/>
  <c r="AH112" i="216"/>
  <c r="AI112" i="216" s="1"/>
  <c r="AH110" i="216"/>
  <c r="AI110" i="216" s="1"/>
  <c r="AH42" i="216"/>
  <c r="AI42" i="216" s="1"/>
  <c r="AH38" i="216"/>
  <c r="AI38" i="216" s="1"/>
  <c r="AK40" i="216"/>
  <c r="J40" i="216" s="1"/>
  <c r="AH109" i="216"/>
  <c r="AI109" i="216" s="1"/>
  <c r="AH107" i="216"/>
  <c r="AI107" i="216" s="1"/>
  <c r="AH105" i="216"/>
  <c r="AI105" i="216" s="1"/>
  <c r="AH103" i="216"/>
  <c r="AI103" i="216" s="1"/>
  <c r="AH101" i="216"/>
  <c r="AI101" i="216" s="1"/>
  <c r="AH99" i="216"/>
  <c r="AI99" i="216" s="1"/>
  <c r="AH97" i="216"/>
  <c r="AI97" i="216" s="1"/>
  <c r="AH95" i="216"/>
  <c r="AI95" i="216" s="1"/>
  <c r="AH93" i="216"/>
  <c r="AI93" i="216" s="1"/>
  <c r="AH91" i="216"/>
  <c r="AI91" i="216" s="1"/>
  <c r="AH89" i="216"/>
  <c r="AI89" i="216" s="1"/>
  <c r="AH87" i="216"/>
  <c r="AI87" i="216" s="1"/>
  <c r="AH85" i="216"/>
  <c r="AI85" i="216" s="1"/>
  <c r="AH83" i="216"/>
  <c r="AI83" i="216" s="1"/>
  <c r="AH81" i="216"/>
  <c r="AI81" i="216" s="1"/>
  <c r="AH79" i="216"/>
  <c r="AI79" i="216" s="1"/>
  <c r="AH77" i="216"/>
  <c r="AI77" i="216" s="1"/>
  <c r="AH75" i="216"/>
  <c r="AI75" i="216" s="1"/>
  <c r="AH73" i="216"/>
  <c r="AI73" i="216" s="1"/>
  <c r="AH71" i="216"/>
  <c r="AI71" i="216" s="1"/>
  <c r="AH69" i="216"/>
  <c r="AI69" i="216" s="1"/>
  <c r="AH67" i="216"/>
  <c r="AI67" i="216" s="1"/>
  <c r="AH65" i="216"/>
  <c r="AI65" i="216" s="1"/>
  <c r="AH63" i="216"/>
  <c r="AI63" i="216" s="1"/>
  <c r="AH61" i="216"/>
  <c r="AI61" i="216" s="1"/>
  <c r="AH59" i="216"/>
  <c r="AI59" i="216" s="1"/>
  <c r="AH57" i="216"/>
  <c r="AI57" i="216" s="1"/>
  <c r="AH55" i="216"/>
  <c r="AI55" i="216" s="1"/>
  <c r="AH53" i="216"/>
  <c r="AI53" i="216" s="1"/>
  <c r="AH51" i="216"/>
  <c r="AI51" i="216" s="1"/>
  <c r="AH49" i="216"/>
  <c r="AI49" i="216" s="1"/>
  <c r="AH47" i="216"/>
  <c r="AI47" i="216" s="1"/>
  <c r="AH45" i="216"/>
  <c r="AI45" i="216" s="1"/>
  <c r="AH43" i="216"/>
  <c r="AI43" i="216" s="1"/>
  <c r="AH39" i="216"/>
  <c r="AI39" i="216" s="1"/>
  <c r="AH35" i="216"/>
  <c r="AI35" i="216" s="1"/>
  <c r="AH34" i="216"/>
  <c r="AI34" i="216" s="1"/>
  <c r="AH33" i="216"/>
  <c r="AI33" i="216" s="1"/>
  <c r="AH32" i="216"/>
  <c r="AI32" i="216" s="1"/>
  <c r="AH31" i="216"/>
  <c r="AI31" i="216" s="1"/>
  <c r="AH30" i="216"/>
  <c r="AI30" i="216" s="1"/>
  <c r="AH29" i="216"/>
  <c r="AI29" i="216" s="1"/>
  <c r="AH28" i="216"/>
  <c r="AI28" i="216" s="1"/>
  <c r="AH27" i="216"/>
  <c r="AI27" i="216" s="1"/>
  <c r="AH26" i="216"/>
  <c r="AI26" i="216" s="1"/>
  <c r="AH25" i="216"/>
  <c r="AI25" i="216" s="1"/>
  <c r="AH24" i="216"/>
  <c r="AI24" i="216" s="1"/>
  <c r="AH23" i="216"/>
  <c r="AI23" i="216" s="1"/>
  <c r="AH48" i="216"/>
  <c r="AI48" i="216" s="1"/>
  <c r="AK36" i="216"/>
  <c r="J36" i="216" s="1"/>
  <c r="AH40" i="216"/>
  <c r="AI40" i="216" s="1"/>
  <c r="AH36" i="216"/>
  <c r="AI36" i="216" s="1"/>
  <c r="AH46" i="216"/>
  <c r="AI46" i="216" s="1"/>
  <c r="AH44" i="216"/>
  <c r="AI44" i="216" s="1"/>
  <c r="AH41" i="216"/>
  <c r="AI41" i="216" s="1"/>
  <c r="AH37" i="216"/>
  <c r="AI37" i="216" s="1"/>
  <c r="AH108" i="216"/>
  <c r="AI108" i="216" s="1"/>
  <c r="AH106" i="216"/>
  <c r="AI106" i="216" s="1"/>
  <c r="AH104" i="216"/>
  <c r="AI104" i="216" s="1"/>
  <c r="AH102" i="216"/>
  <c r="AI102" i="216" s="1"/>
  <c r="AH100" i="216"/>
  <c r="AI100" i="216" s="1"/>
  <c r="AH98" i="216"/>
  <c r="AI98" i="216" s="1"/>
  <c r="AH96" i="216"/>
  <c r="AI96" i="216" s="1"/>
  <c r="AH94" i="216"/>
  <c r="AI94" i="216" s="1"/>
  <c r="AH92" i="216"/>
  <c r="AI92" i="216" s="1"/>
  <c r="AH90" i="216"/>
  <c r="AI90" i="216" s="1"/>
  <c r="AH88" i="216"/>
  <c r="AI88" i="216" s="1"/>
  <c r="AH86" i="216"/>
  <c r="AI86" i="216" s="1"/>
  <c r="AH84" i="216"/>
  <c r="AI84" i="216" s="1"/>
  <c r="AH82" i="216"/>
  <c r="AI82" i="216" s="1"/>
  <c r="AH80" i="216"/>
  <c r="AI80" i="216" s="1"/>
  <c r="AH78" i="216"/>
  <c r="AI78" i="216" s="1"/>
  <c r="AH76" i="216"/>
  <c r="AI76" i="216" s="1"/>
  <c r="AH74" i="216"/>
  <c r="AI74" i="216" s="1"/>
  <c r="AH72" i="216"/>
  <c r="AI72" i="216" s="1"/>
  <c r="AH70" i="216"/>
  <c r="AI70" i="216" s="1"/>
  <c r="AH68" i="216"/>
  <c r="AI68" i="216" s="1"/>
  <c r="AH66" i="216"/>
  <c r="AI66" i="216" s="1"/>
  <c r="AH64" i="216"/>
  <c r="AI64" i="216" s="1"/>
  <c r="AH62" i="216"/>
  <c r="AI62" i="216" s="1"/>
  <c r="AH60" i="216"/>
  <c r="AI60" i="216" s="1"/>
  <c r="AH58" i="216"/>
  <c r="AI58" i="216" s="1"/>
  <c r="AH56" i="216"/>
  <c r="AI56" i="216" s="1"/>
  <c r="AH54" i="216"/>
  <c r="AI54" i="216" s="1"/>
  <c r="AH52" i="216"/>
  <c r="AI52" i="216" s="1"/>
  <c r="AH50" i="216"/>
  <c r="AI50" i="216" s="1"/>
  <c r="S109" i="216"/>
  <c r="U109" i="216" s="1"/>
  <c r="V109" i="216" s="1"/>
  <c r="T103" i="216"/>
  <c r="Y103" i="216" s="1"/>
  <c r="Z103" i="216" s="1"/>
  <c r="T99" i="216"/>
  <c r="Y99" i="216" s="1"/>
  <c r="Z99" i="216" s="1"/>
  <c r="T93" i="216"/>
  <c r="Y93" i="216" s="1"/>
  <c r="Z93" i="216" s="1"/>
  <c r="T89" i="216"/>
  <c r="Y89" i="216" s="1"/>
  <c r="Z89" i="216" s="1"/>
  <c r="T87" i="216"/>
  <c r="Y87" i="216" s="1"/>
  <c r="Z87" i="216" s="1"/>
  <c r="T83" i="216"/>
  <c r="Y83" i="216" s="1"/>
  <c r="Z83" i="216" s="1"/>
  <c r="T71" i="216"/>
  <c r="Y71" i="216" s="1"/>
  <c r="Z71" i="216" s="1"/>
  <c r="T67" i="216"/>
  <c r="Y67" i="216" s="1"/>
  <c r="Z67" i="216" s="1"/>
  <c r="T65" i="216"/>
  <c r="Y65" i="216" s="1"/>
  <c r="Z65" i="216" s="1"/>
  <c r="T57" i="216"/>
  <c r="Y57" i="216" s="1"/>
  <c r="Z57" i="216" s="1"/>
  <c r="T55" i="216"/>
  <c r="Y55" i="216" s="1"/>
  <c r="Z55" i="216" s="1"/>
  <c r="S39" i="216"/>
  <c r="U39" i="216" s="1"/>
  <c r="V39" i="216" s="1"/>
  <c r="M38" i="216"/>
  <c r="R38" i="216"/>
  <c r="S34" i="216"/>
  <c r="U34" i="216" s="1"/>
  <c r="V34" i="216" s="1"/>
  <c r="S32" i="216"/>
  <c r="U32" i="216" s="1"/>
  <c r="V32" i="216" s="1"/>
  <c r="S30" i="216"/>
  <c r="U30" i="216" s="1"/>
  <c r="V30" i="216" s="1"/>
  <c r="S28" i="216"/>
  <c r="U28" i="216" s="1"/>
  <c r="V28" i="216" s="1"/>
  <c r="S26" i="216"/>
  <c r="U26" i="216" s="1"/>
  <c r="V26" i="216" s="1"/>
  <c r="M112" i="216"/>
  <c r="M120" i="216"/>
  <c r="M128" i="216"/>
  <c r="M136" i="216"/>
  <c r="M144" i="216"/>
  <c r="M152" i="216"/>
  <c r="M160" i="216"/>
  <c r="M168" i="216"/>
  <c r="M176" i="216"/>
  <c r="M184" i="216"/>
  <c r="M192" i="216"/>
  <c r="M206" i="216"/>
  <c r="M117" i="216"/>
  <c r="M133" i="216"/>
  <c r="N133" i="216"/>
  <c r="M149" i="216"/>
  <c r="N149" i="216"/>
  <c r="M165" i="216"/>
  <c r="N165" i="216"/>
  <c r="N173" i="216"/>
  <c r="M181" i="216"/>
  <c r="M194" i="216"/>
  <c r="N195" i="216"/>
  <c r="M195" i="216"/>
  <c r="N203" i="216"/>
  <c r="M203" i="216"/>
  <c r="M211" i="216"/>
  <c r="M219" i="216"/>
  <c r="M227" i="216"/>
  <c r="M224" i="216"/>
  <c r="M231" i="216"/>
  <c r="N232" i="216"/>
  <c r="M232" i="216"/>
  <c r="N240" i="216"/>
  <c r="M240" i="216"/>
  <c r="M248" i="216"/>
  <c r="M256" i="216"/>
  <c r="M264" i="216"/>
  <c r="M280" i="216"/>
  <c r="M288" i="216"/>
  <c r="M296" i="216"/>
  <c r="M312" i="216"/>
  <c r="N343" i="216"/>
  <c r="M359" i="216"/>
  <c r="M367" i="216"/>
  <c r="M253" i="216"/>
  <c r="M269" i="216"/>
  <c r="M285" i="216"/>
  <c r="M301" i="216"/>
  <c r="N317" i="216"/>
  <c r="M317" i="216"/>
  <c r="M325" i="216"/>
  <c r="N333" i="216"/>
  <c r="M333" i="216"/>
  <c r="M341" i="216"/>
  <c r="M353" i="216"/>
  <c r="M347" i="216"/>
  <c r="M354" i="216"/>
  <c r="M360" i="216"/>
  <c r="N368" i="216"/>
  <c r="M418" i="216"/>
  <c r="M382" i="216"/>
  <c r="M390" i="216"/>
  <c r="M398" i="216"/>
  <c r="M407" i="216"/>
  <c r="M415" i="216"/>
  <c r="M423" i="216"/>
  <c r="M431" i="216"/>
  <c r="M458" i="216"/>
  <c r="M424" i="216"/>
  <c r="M432" i="216"/>
  <c r="M445" i="216"/>
  <c r="M460" i="216"/>
  <c r="M442" i="216"/>
  <c r="M456" i="216"/>
  <c r="N456" i="216"/>
  <c r="M468" i="216"/>
  <c r="M469" i="216"/>
  <c r="N469" i="216"/>
  <c r="M476" i="216"/>
  <c r="N479" i="216"/>
  <c r="J46" i="216"/>
  <c r="J110" i="216"/>
  <c r="P110" i="216" s="1"/>
  <c r="S110" i="216" s="1"/>
  <c r="U110" i="216" s="1"/>
  <c r="V110" i="216" s="1"/>
  <c r="J107" i="216"/>
  <c r="P107" i="216" s="1"/>
  <c r="J105" i="216"/>
  <c r="P105" i="216" s="1"/>
  <c r="J103" i="216"/>
  <c r="P103" i="216" s="1"/>
  <c r="S103" i="216" s="1"/>
  <c r="U103" i="216" s="1"/>
  <c r="V103" i="216" s="1"/>
  <c r="J101" i="216"/>
  <c r="P101" i="216" s="1"/>
  <c r="J99" i="216"/>
  <c r="P99" i="216" s="1"/>
  <c r="J97" i="216"/>
  <c r="P97" i="216" s="1"/>
  <c r="J95" i="216"/>
  <c r="P95" i="216" s="1"/>
  <c r="S95" i="216" s="1"/>
  <c r="U95" i="216" s="1"/>
  <c r="V95" i="216" s="1"/>
  <c r="J93" i="216"/>
  <c r="P93" i="216" s="1"/>
  <c r="J91" i="216"/>
  <c r="P91" i="216" s="1"/>
  <c r="J89" i="216"/>
  <c r="P89" i="216" s="1"/>
  <c r="J87" i="216"/>
  <c r="P87" i="216" s="1"/>
  <c r="S87" i="216" s="1"/>
  <c r="U87" i="216" s="1"/>
  <c r="V87" i="216" s="1"/>
  <c r="J85" i="216"/>
  <c r="P85" i="216" s="1"/>
  <c r="J83" i="216"/>
  <c r="P83" i="216" s="1"/>
  <c r="J81" i="216"/>
  <c r="P81" i="216" s="1"/>
  <c r="J79" i="216"/>
  <c r="P79" i="216" s="1"/>
  <c r="S79" i="216" s="1"/>
  <c r="U79" i="216" s="1"/>
  <c r="V79" i="216" s="1"/>
  <c r="J77" i="216"/>
  <c r="P77" i="216" s="1"/>
  <c r="J75" i="216"/>
  <c r="P75" i="216" s="1"/>
  <c r="J73" i="216"/>
  <c r="P73" i="216" s="1"/>
  <c r="J71" i="216"/>
  <c r="P71" i="216" s="1"/>
  <c r="S71" i="216" s="1"/>
  <c r="U71" i="216" s="1"/>
  <c r="V71" i="216" s="1"/>
  <c r="J69" i="216"/>
  <c r="P69" i="216" s="1"/>
  <c r="J67" i="216"/>
  <c r="P67" i="216" s="1"/>
  <c r="J65" i="216"/>
  <c r="P65" i="216" s="1"/>
  <c r="J63" i="216"/>
  <c r="P63" i="216" s="1"/>
  <c r="S63" i="216" s="1"/>
  <c r="U63" i="216" s="1"/>
  <c r="V63" i="216" s="1"/>
  <c r="J61" i="216"/>
  <c r="P61" i="216" s="1"/>
  <c r="J59" i="216"/>
  <c r="P59" i="216" s="1"/>
  <c r="J57" i="216"/>
  <c r="P57" i="216" s="1"/>
  <c r="J55" i="216"/>
  <c r="P55" i="216" s="1"/>
  <c r="S55" i="216" s="1"/>
  <c r="U55" i="216" s="1"/>
  <c r="V55" i="216" s="1"/>
  <c r="J53" i="216"/>
  <c r="P53" i="216" s="1"/>
  <c r="J51" i="216"/>
  <c r="P51" i="216" s="1"/>
  <c r="J49" i="216"/>
  <c r="P49" i="216" s="1"/>
  <c r="J45" i="216"/>
  <c r="P45" i="216" s="1"/>
  <c r="S45" i="216" s="1"/>
  <c r="U45" i="216" s="1"/>
  <c r="V45" i="216" s="1"/>
  <c r="T40" i="216"/>
  <c r="Y40" i="216" s="1"/>
  <c r="Z40" i="216" s="1"/>
  <c r="M35" i="216"/>
  <c r="M31" i="216"/>
  <c r="M30" i="216"/>
  <c r="R25" i="216"/>
  <c r="M25" i="216"/>
  <c r="R24" i="216"/>
  <c r="M24" i="216"/>
  <c r="J41" i="216"/>
  <c r="S106" i="216"/>
  <c r="U106" i="216" s="1"/>
  <c r="V106" i="216" s="1"/>
  <c r="S104" i="216"/>
  <c r="U104" i="216" s="1"/>
  <c r="V104" i="216" s="1"/>
  <c r="T102" i="216"/>
  <c r="Y102" i="216" s="1"/>
  <c r="Z102" i="216" s="1"/>
  <c r="S102" i="216"/>
  <c r="U102" i="216" s="1"/>
  <c r="V102" i="216" s="1"/>
  <c r="S98" i="216"/>
  <c r="U98" i="216" s="1"/>
  <c r="V98" i="216" s="1"/>
  <c r="S96" i="216"/>
  <c r="U96" i="216" s="1"/>
  <c r="V96" i="216" s="1"/>
  <c r="S94" i="216"/>
  <c r="U94" i="216" s="1"/>
  <c r="V94" i="216" s="1"/>
  <c r="S90" i="216"/>
  <c r="U90" i="216" s="1"/>
  <c r="V90" i="216" s="1"/>
  <c r="S88" i="216"/>
  <c r="U88" i="216" s="1"/>
  <c r="V88" i="216" s="1"/>
  <c r="S86" i="216"/>
  <c r="U86" i="216" s="1"/>
  <c r="V86" i="216" s="1"/>
  <c r="S82" i="216"/>
  <c r="U82" i="216" s="1"/>
  <c r="V82" i="216" s="1"/>
  <c r="T80" i="216"/>
  <c r="Y80" i="216" s="1"/>
  <c r="Z80" i="216" s="1"/>
  <c r="S80" i="216"/>
  <c r="U80" i="216" s="1"/>
  <c r="V80" i="216" s="1"/>
  <c r="T78" i="216"/>
  <c r="Y78" i="216" s="1"/>
  <c r="Z78" i="216" s="1"/>
  <c r="S78" i="216"/>
  <c r="U78" i="216" s="1"/>
  <c r="V78" i="216" s="1"/>
  <c r="T76" i="216"/>
  <c r="Y76" i="216" s="1"/>
  <c r="Z76" i="216" s="1"/>
  <c r="S74" i="216"/>
  <c r="U74" i="216" s="1"/>
  <c r="V74" i="216" s="1"/>
  <c r="S72" i="216"/>
  <c r="U72" i="216" s="1"/>
  <c r="V72" i="216" s="1"/>
  <c r="S70" i="216"/>
  <c r="U70" i="216" s="1"/>
  <c r="V70" i="216" s="1"/>
  <c r="S66" i="216"/>
  <c r="U66" i="216" s="1"/>
  <c r="V66" i="216" s="1"/>
  <c r="S64" i="216"/>
  <c r="U64" i="216" s="1"/>
  <c r="V64" i="216" s="1"/>
  <c r="S62" i="216"/>
  <c r="U62" i="216" s="1"/>
  <c r="V62" i="216" s="1"/>
  <c r="S58" i="216"/>
  <c r="U58" i="216" s="1"/>
  <c r="V58" i="216" s="1"/>
  <c r="S56" i="216"/>
  <c r="U56" i="216" s="1"/>
  <c r="V56" i="216" s="1"/>
  <c r="S54" i="216"/>
  <c r="U54" i="216" s="1"/>
  <c r="V54" i="216" s="1"/>
  <c r="S50" i="216"/>
  <c r="U50" i="216" s="1"/>
  <c r="V50" i="216" s="1"/>
  <c r="T48" i="216"/>
  <c r="Y48" i="216" s="1"/>
  <c r="Z48" i="216" s="1"/>
  <c r="W194" i="216"/>
  <c r="X194" i="216" s="1"/>
  <c r="AO194" i="216"/>
  <c r="R203" i="216"/>
  <c r="AO111" i="216"/>
  <c r="W111" i="216"/>
  <c r="X111" i="216" s="1"/>
  <c r="AO115" i="216"/>
  <c r="W115" i="216"/>
  <c r="X115" i="216" s="1"/>
  <c r="AO119" i="216"/>
  <c r="W119" i="216"/>
  <c r="X119" i="216" s="1"/>
  <c r="AO123" i="216"/>
  <c r="W123" i="216"/>
  <c r="X123" i="216" s="1"/>
  <c r="AO127" i="216"/>
  <c r="W127" i="216"/>
  <c r="X127" i="216" s="1"/>
  <c r="AO131" i="216"/>
  <c r="W131" i="216"/>
  <c r="X131" i="216" s="1"/>
  <c r="AO135" i="216"/>
  <c r="W135" i="216"/>
  <c r="X135" i="216" s="1"/>
  <c r="AO139" i="216"/>
  <c r="W139" i="216"/>
  <c r="X139" i="216" s="1"/>
  <c r="AO143" i="216"/>
  <c r="W143" i="216"/>
  <c r="X143" i="216" s="1"/>
  <c r="AO147" i="216"/>
  <c r="W147" i="216"/>
  <c r="X147" i="216" s="1"/>
  <c r="AO151" i="216"/>
  <c r="W151" i="216"/>
  <c r="X151" i="216" s="1"/>
  <c r="AO155" i="216"/>
  <c r="W155" i="216"/>
  <c r="X155" i="216" s="1"/>
  <c r="AO159" i="216"/>
  <c r="W159" i="216"/>
  <c r="X159" i="216" s="1"/>
  <c r="AO163" i="216"/>
  <c r="W163" i="216"/>
  <c r="X163" i="216" s="1"/>
  <c r="AO167" i="216"/>
  <c r="W167" i="216"/>
  <c r="X167" i="216" s="1"/>
  <c r="AO171" i="216"/>
  <c r="W171" i="216"/>
  <c r="X171" i="216" s="1"/>
  <c r="AO175" i="216"/>
  <c r="W175" i="216"/>
  <c r="X175" i="216" s="1"/>
  <c r="AO179" i="216"/>
  <c r="W179" i="216"/>
  <c r="X179" i="216" s="1"/>
  <c r="AO183" i="216"/>
  <c r="W183" i="216"/>
  <c r="X183" i="216" s="1"/>
  <c r="AO187" i="216"/>
  <c r="W187" i="216"/>
  <c r="X187" i="216" s="1"/>
  <c r="AO191" i="216"/>
  <c r="W191" i="216"/>
  <c r="X191" i="216" s="1"/>
  <c r="W200" i="216"/>
  <c r="X200" i="216" s="1"/>
  <c r="AO200" i="216"/>
  <c r="R209" i="216"/>
  <c r="R207" i="216"/>
  <c r="R113" i="216"/>
  <c r="R117" i="216"/>
  <c r="R121" i="216"/>
  <c r="R125" i="216"/>
  <c r="R129" i="216"/>
  <c r="R133" i="216"/>
  <c r="R137" i="216"/>
  <c r="R141" i="216"/>
  <c r="R145" i="216"/>
  <c r="R149" i="216"/>
  <c r="R153" i="216"/>
  <c r="R157" i="216"/>
  <c r="R161" i="216"/>
  <c r="R165" i="216"/>
  <c r="R169" i="216"/>
  <c r="R173" i="216"/>
  <c r="R177" i="216"/>
  <c r="R181" i="216"/>
  <c r="R185" i="216"/>
  <c r="R189" i="216"/>
  <c r="R197" i="216"/>
  <c r="R213" i="216"/>
  <c r="R217" i="216"/>
  <c r="R221" i="216"/>
  <c r="R225" i="216"/>
  <c r="R229" i="216"/>
  <c r="W248" i="216"/>
  <c r="X248" i="216" s="1"/>
  <c r="AO248" i="216"/>
  <c r="R235" i="216"/>
  <c r="R249" i="216"/>
  <c r="R265" i="216"/>
  <c r="R281" i="216"/>
  <c r="R251" i="216"/>
  <c r="R267" i="216"/>
  <c r="R285" i="216"/>
  <c r="R233" i="216"/>
  <c r="R244" i="216"/>
  <c r="W254" i="216"/>
  <c r="X254" i="216" s="1"/>
  <c r="AO254" i="216"/>
  <c r="W270" i="216"/>
  <c r="X270" i="216" s="1"/>
  <c r="AO270" i="216"/>
  <c r="R297" i="216"/>
  <c r="W264" i="216"/>
  <c r="X264" i="216" s="1"/>
  <c r="AO264" i="216"/>
  <c r="W280" i="216"/>
  <c r="X280" i="216" s="1"/>
  <c r="AO280" i="216"/>
  <c r="W284" i="216"/>
  <c r="X284" i="216" s="1"/>
  <c r="AO284" i="216"/>
  <c r="AO300" i="216"/>
  <c r="W302" i="216"/>
  <c r="X302" i="216" s="1"/>
  <c r="AO302" i="216"/>
  <c r="R287" i="216"/>
  <c r="R303" i="216"/>
  <c r="R248" i="216"/>
  <c r="R252" i="216"/>
  <c r="R256" i="216"/>
  <c r="R260" i="216"/>
  <c r="R264" i="216"/>
  <c r="R268" i="216"/>
  <c r="R272" i="216"/>
  <c r="R276" i="216"/>
  <c r="R280" i="216"/>
  <c r="R284" i="216"/>
  <c r="R288" i="216"/>
  <c r="R292" i="216"/>
  <c r="R296" i="216"/>
  <c r="R300" i="216"/>
  <c r="R304" i="216"/>
  <c r="R308" i="216"/>
  <c r="R312" i="216"/>
  <c r="R348" i="216"/>
  <c r="R344" i="216"/>
  <c r="R352" i="216"/>
  <c r="AO315" i="216"/>
  <c r="W315" i="216"/>
  <c r="X315" i="216" s="1"/>
  <c r="AO319" i="216"/>
  <c r="W319" i="216"/>
  <c r="X319" i="216" s="1"/>
  <c r="AO323" i="216"/>
  <c r="W323" i="216"/>
  <c r="X323" i="216" s="1"/>
  <c r="AO327" i="216"/>
  <c r="W327" i="216"/>
  <c r="X327" i="216" s="1"/>
  <c r="AO331" i="216"/>
  <c r="W331" i="216"/>
  <c r="X331" i="216" s="1"/>
  <c r="AO335" i="216"/>
  <c r="W335" i="216"/>
  <c r="X335" i="216" s="1"/>
  <c r="AO339" i="216"/>
  <c r="W339" i="216"/>
  <c r="X339" i="216" s="1"/>
  <c r="R392" i="216"/>
  <c r="AO344" i="216"/>
  <c r="W344" i="216"/>
  <c r="X344" i="216" s="1"/>
  <c r="AO352" i="216"/>
  <c r="W352" i="216"/>
  <c r="X352" i="216" s="1"/>
  <c r="R378" i="216"/>
  <c r="R394" i="216"/>
  <c r="R404" i="216"/>
  <c r="W423" i="216"/>
  <c r="X423" i="216" s="1"/>
  <c r="AO423" i="216"/>
  <c r="R388" i="216"/>
  <c r="R411" i="216"/>
  <c r="AO355" i="216"/>
  <c r="W355" i="216"/>
  <c r="X355" i="216" s="1"/>
  <c r="AO359" i="216"/>
  <c r="W359" i="216"/>
  <c r="X359" i="216" s="1"/>
  <c r="AO363" i="216"/>
  <c r="W363" i="216"/>
  <c r="X363" i="216" s="1"/>
  <c r="AO367" i="216"/>
  <c r="W367" i="216"/>
  <c r="X367" i="216" s="1"/>
  <c r="AO371" i="216"/>
  <c r="W371" i="216"/>
  <c r="X371" i="216" s="1"/>
  <c r="R390" i="216"/>
  <c r="R408" i="216"/>
  <c r="W409" i="216"/>
  <c r="X409" i="216" s="1"/>
  <c r="AO409" i="216"/>
  <c r="W417" i="216"/>
  <c r="X417" i="216" s="1"/>
  <c r="AO417" i="216"/>
  <c r="R432" i="216"/>
  <c r="AO378" i="216"/>
  <c r="W378" i="216"/>
  <c r="X378" i="216" s="1"/>
  <c r="AO382" i="216"/>
  <c r="W382" i="216"/>
  <c r="X382" i="216" s="1"/>
  <c r="AO386" i="216"/>
  <c r="W386" i="216"/>
  <c r="X386" i="216" s="1"/>
  <c r="AO394" i="216"/>
  <c r="W394" i="216"/>
  <c r="X394" i="216" s="1"/>
  <c r="AO398" i="216"/>
  <c r="W398" i="216"/>
  <c r="X398" i="216" s="1"/>
  <c r="AO402" i="216"/>
  <c r="W402" i="216"/>
  <c r="X402" i="216" s="1"/>
  <c r="R406" i="216"/>
  <c r="R417" i="216"/>
  <c r="R434" i="216"/>
  <c r="R428" i="216"/>
  <c r="R438" i="216"/>
  <c r="AO446" i="216"/>
  <c r="W446" i="216"/>
  <c r="X446" i="216" s="1"/>
  <c r="R463" i="216"/>
  <c r="R441" i="216"/>
  <c r="R445" i="216"/>
  <c r="R453" i="216"/>
  <c r="R461" i="216"/>
  <c r="R448" i="216"/>
  <c r="R452" i="216"/>
  <c r="R456" i="216"/>
  <c r="R460" i="216"/>
  <c r="R464" i="216"/>
  <c r="R468" i="216"/>
  <c r="R472" i="216"/>
  <c r="R469" i="216"/>
  <c r="R474" i="216"/>
  <c r="R478" i="216"/>
  <c r="R482" i="216"/>
  <c r="R485" i="216"/>
  <c r="R489" i="216"/>
  <c r="R493" i="216"/>
  <c r="K112" i="216"/>
  <c r="Q112" i="216" s="1"/>
  <c r="AA112" i="216" s="1"/>
  <c r="AB112" i="216" s="1"/>
  <c r="K116" i="216"/>
  <c r="Q116" i="216" s="1"/>
  <c r="AA116" i="216" s="1"/>
  <c r="AB116" i="216" s="1"/>
  <c r="K120" i="216"/>
  <c r="Q120" i="216" s="1"/>
  <c r="AA120" i="216" s="1"/>
  <c r="AB120" i="216" s="1"/>
  <c r="K124" i="216"/>
  <c r="Q124" i="216" s="1"/>
  <c r="AA124" i="216" s="1"/>
  <c r="AB124" i="216" s="1"/>
  <c r="K128" i="216"/>
  <c r="Q128" i="216" s="1"/>
  <c r="AA128" i="216" s="1"/>
  <c r="AB128" i="216" s="1"/>
  <c r="K132" i="216"/>
  <c r="Q132" i="216" s="1"/>
  <c r="AA132" i="216" s="1"/>
  <c r="AB132" i="216" s="1"/>
  <c r="K136" i="216"/>
  <c r="Q136" i="216" s="1"/>
  <c r="AA136" i="216" s="1"/>
  <c r="AB136" i="216" s="1"/>
  <c r="K140" i="216"/>
  <c r="Q140" i="216" s="1"/>
  <c r="AA140" i="216" s="1"/>
  <c r="AB140" i="216" s="1"/>
  <c r="K144" i="216"/>
  <c r="Q144" i="216" s="1"/>
  <c r="AA144" i="216" s="1"/>
  <c r="AB144" i="216" s="1"/>
  <c r="K148" i="216"/>
  <c r="Q148" i="216" s="1"/>
  <c r="AA148" i="216" s="1"/>
  <c r="AB148" i="216" s="1"/>
  <c r="K152" i="216"/>
  <c r="Q152" i="216" s="1"/>
  <c r="AA152" i="216" s="1"/>
  <c r="AB152" i="216" s="1"/>
  <c r="K156" i="216"/>
  <c r="Q156" i="216" s="1"/>
  <c r="AA156" i="216" s="1"/>
  <c r="AB156" i="216" s="1"/>
  <c r="K160" i="216"/>
  <c r="Q160" i="216" s="1"/>
  <c r="AA160" i="216" s="1"/>
  <c r="AB160" i="216" s="1"/>
  <c r="K164" i="216"/>
  <c r="Q164" i="216" s="1"/>
  <c r="AA164" i="216" s="1"/>
  <c r="AB164" i="216" s="1"/>
  <c r="K168" i="216"/>
  <c r="Q168" i="216" s="1"/>
  <c r="AA168" i="216" s="1"/>
  <c r="AB168" i="216" s="1"/>
  <c r="K172" i="216"/>
  <c r="Q172" i="216" s="1"/>
  <c r="AA172" i="216" s="1"/>
  <c r="AB172" i="216" s="1"/>
  <c r="K176" i="216"/>
  <c r="Q176" i="216" s="1"/>
  <c r="AA176" i="216" s="1"/>
  <c r="AB176" i="216" s="1"/>
  <c r="K180" i="216"/>
  <c r="Q180" i="216" s="1"/>
  <c r="AA180" i="216" s="1"/>
  <c r="AB180" i="216" s="1"/>
  <c r="K184" i="216"/>
  <c r="Q184" i="216" s="1"/>
  <c r="AA184" i="216" s="1"/>
  <c r="AB184" i="216" s="1"/>
  <c r="K188" i="216"/>
  <c r="Q188" i="216" s="1"/>
  <c r="AA188" i="216" s="1"/>
  <c r="AB188" i="216" s="1"/>
  <c r="K198" i="216"/>
  <c r="Q198" i="216" s="1"/>
  <c r="AA198" i="216" s="1"/>
  <c r="AB198" i="216" s="1"/>
  <c r="K202" i="216"/>
  <c r="Q202" i="216" s="1"/>
  <c r="AA202" i="216" s="1"/>
  <c r="AB202" i="216" s="1"/>
  <c r="K206" i="216"/>
  <c r="Q206" i="216" s="1"/>
  <c r="AA206" i="216" s="1"/>
  <c r="AB206" i="216" s="1"/>
  <c r="K214" i="216"/>
  <c r="Q214" i="216" s="1"/>
  <c r="AA214" i="216" s="1"/>
  <c r="AB214" i="216" s="1"/>
  <c r="K218" i="216"/>
  <c r="Q218" i="216" s="1"/>
  <c r="AA218" i="216" s="1"/>
  <c r="AB218" i="216" s="1"/>
  <c r="K222" i="216"/>
  <c r="Q222" i="216" s="1"/>
  <c r="AA222" i="216" s="1"/>
  <c r="AB222" i="216" s="1"/>
  <c r="J214" i="216"/>
  <c r="P214" i="216" s="1"/>
  <c r="J218" i="216"/>
  <c r="P218" i="216" s="1"/>
  <c r="J222" i="216"/>
  <c r="P222" i="216" s="1"/>
  <c r="J226" i="216"/>
  <c r="P226" i="216" s="1"/>
  <c r="K230" i="216"/>
  <c r="Q230" i="216" s="1"/>
  <c r="AA230" i="216" s="1"/>
  <c r="AB230" i="216" s="1"/>
  <c r="K231" i="216"/>
  <c r="Q231" i="216" s="1"/>
  <c r="AA231" i="216" s="1"/>
  <c r="AB231" i="216" s="1"/>
  <c r="K235" i="216"/>
  <c r="Q235" i="216" s="1"/>
  <c r="AA235" i="216" s="1"/>
  <c r="AB235" i="216" s="1"/>
  <c r="K239" i="216"/>
  <c r="Q239" i="216" s="1"/>
  <c r="AA239" i="216" s="1"/>
  <c r="AB239" i="216" s="1"/>
  <c r="K247" i="216"/>
  <c r="Q247" i="216" s="1"/>
  <c r="AA247" i="216" s="1"/>
  <c r="AB247" i="216" s="1"/>
  <c r="K251" i="216"/>
  <c r="Q251" i="216" s="1"/>
  <c r="AA251" i="216" s="1"/>
  <c r="AB251" i="216" s="1"/>
  <c r="K255" i="216"/>
  <c r="Q255" i="216" s="1"/>
  <c r="AA255" i="216" s="1"/>
  <c r="AB255" i="216" s="1"/>
  <c r="K259" i="216"/>
  <c r="Q259" i="216" s="1"/>
  <c r="AA259" i="216" s="1"/>
  <c r="AB259" i="216" s="1"/>
  <c r="K263" i="216"/>
  <c r="Q263" i="216" s="1"/>
  <c r="AA263" i="216" s="1"/>
  <c r="AB263" i="216" s="1"/>
  <c r="K267" i="216"/>
  <c r="Q267" i="216" s="1"/>
  <c r="AA267" i="216" s="1"/>
  <c r="AB267" i="216" s="1"/>
  <c r="K271" i="216"/>
  <c r="Q271" i="216" s="1"/>
  <c r="AA271" i="216" s="1"/>
  <c r="AB271" i="216" s="1"/>
  <c r="K275" i="216"/>
  <c r="Q275" i="216" s="1"/>
  <c r="AA275" i="216" s="1"/>
  <c r="AB275" i="216" s="1"/>
  <c r="K279" i="216"/>
  <c r="Q279" i="216" s="1"/>
  <c r="AA279" i="216" s="1"/>
  <c r="AB279" i="216" s="1"/>
  <c r="K283" i="216"/>
  <c r="Q283" i="216" s="1"/>
  <c r="AA283" i="216" s="1"/>
  <c r="AB283" i="216" s="1"/>
  <c r="K291" i="216"/>
  <c r="Q291" i="216" s="1"/>
  <c r="AA291" i="216" s="1"/>
  <c r="AB291" i="216" s="1"/>
  <c r="K299" i="216"/>
  <c r="Q299" i="216" s="1"/>
  <c r="AA299" i="216" s="1"/>
  <c r="AB299" i="216" s="1"/>
  <c r="K303" i="216"/>
  <c r="Q303" i="216" s="1"/>
  <c r="AA303" i="216" s="1"/>
  <c r="AB303" i="216" s="1"/>
  <c r="K307" i="216"/>
  <c r="Q307" i="216" s="1"/>
  <c r="AA307" i="216" s="1"/>
  <c r="AB307" i="216" s="1"/>
  <c r="K311" i="216"/>
  <c r="Q311" i="216" s="1"/>
  <c r="AA311" i="216" s="1"/>
  <c r="AB311" i="216" s="1"/>
  <c r="K322" i="216"/>
  <c r="Q322" i="216" s="1"/>
  <c r="AA322" i="216" s="1"/>
  <c r="AB322" i="216" s="1"/>
  <c r="K330" i="216"/>
  <c r="Q330" i="216" s="1"/>
  <c r="AA330" i="216" s="1"/>
  <c r="AB330" i="216" s="1"/>
  <c r="K338" i="216"/>
  <c r="Q338" i="216" s="1"/>
  <c r="AA338" i="216" s="1"/>
  <c r="AB338" i="216" s="1"/>
  <c r="J247" i="216"/>
  <c r="P247" i="216" s="1"/>
  <c r="J251" i="216"/>
  <c r="P251" i="216" s="1"/>
  <c r="J255" i="216"/>
  <c r="P255" i="216" s="1"/>
  <c r="J259" i="216"/>
  <c r="P259" i="216" s="1"/>
  <c r="J263" i="216"/>
  <c r="P263" i="216" s="1"/>
  <c r="J267" i="216"/>
  <c r="P267" i="216" s="1"/>
  <c r="J271" i="216"/>
  <c r="P271" i="216" s="1"/>
  <c r="J275" i="216"/>
  <c r="P275" i="216" s="1"/>
  <c r="S275" i="216" s="1"/>
  <c r="U275" i="216" s="1"/>
  <c r="V275" i="216" s="1"/>
  <c r="J279" i="216"/>
  <c r="P279" i="216" s="1"/>
  <c r="J283" i="216"/>
  <c r="P283" i="216" s="1"/>
  <c r="S283" i="216" s="1"/>
  <c r="U283" i="216" s="1"/>
  <c r="V283" i="216" s="1"/>
  <c r="J287" i="216"/>
  <c r="P287" i="216" s="1"/>
  <c r="J291" i="216"/>
  <c r="P291" i="216" s="1"/>
  <c r="S291" i="216" s="1"/>
  <c r="U291" i="216" s="1"/>
  <c r="V291" i="216" s="1"/>
  <c r="J295" i="216"/>
  <c r="P295" i="216" s="1"/>
  <c r="J299" i="216"/>
  <c r="P299" i="216" s="1"/>
  <c r="J303" i="216"/>
  <c r="P303" i="216" s="1"/>
  <c r="J307" i="216"/>
  <c r="P307" i="216" s="1"/>
  <c r="J311" i="216"/>
  <c r="P311" i="216" s="1"/>
  <c r="K350" i="216"/>
  <c r="Q350" i="216" s="1"/>
  <c r="AA350" i="216" s="1"/>
  <c r="AB350" i="216" s="1"/>
  <c r="J314" i="216"/>
  <c r="P314" i="216" s="1"/>
  <c r="J318" i="216"/>
  <c r="P318" i="216" s="1"/>
  <c r="J322" i="216"/>
  <c r="P322" i="216" s="1"/>
  <c r="J326" i="216"/>
  <c r="P326" i="216" s="1"/>
  <c r="J330" i="216"/>
  <c r="P330" i="216" s="1"/>
  <c r="S330" i="216" s="1"/>
  <c r="U330" i="216" s="1"/>
  <c r="V330" i="216" s="1"/>
  <c r="J334" i="216"/>
  <c r="P334" i="216" s="1"/>
  <c r="J338" i="216"/>
  <c r="P338" i="216" s="1"/>
  <c r="J343" i="216"/>
  <c r="P343" i="216" s="1"/>
  <c r="S343" i="216" s="1"/>
  <c r="U343" i="216" s="1"/>
  <c r="V343" i="216" s="1"/>
  <c r="J348" i="216"/>
  <c r="P348" i="216" s="1"/>
  <c r="K366" i="216"/>
  <c r="Q366" i="216" s="1"/>
  <c r="AA366" i="216" s="1"/>
  <c r="AB366" i="216" s="1"/>
  <c r="K374" i="216"/>
  <c r="Q374" i="216" s="1"/>
  <c r="AA374" i="216" s="1"/>
  <c r="AB374" i="216" s="1"/>
  <c r="K375" i="216"/>
  <c r="Q375" i="216" s="1"/>
  <c r="AA375" i="216" s="1"/>
  <c r="AB375" i="216" s="1"/>
  <c r="K357" i="216"/>
  <c r="Q357" i="216" s="1"/>
  <c r="AA357" i="216" s="1"/>
  <c r="AB357" i="216" s="1"/>
  <c r="K361" i="216"/>
  <c r="Q361" i="216" s="1"/>
  <c r="AA361" i="216" s="1"/>
  <c r="AB361" i="216" s="1"/>
  <c r="K365" i="216"/>
  <c r="Q365" i="216" s="1"/>
  <c r="AA365" i="216" s="1"/>
  <c r="AB365" i="216" s="1"/>
  <c r="K369" i="216"/>
  <c r="Q369" i="216" s="1"/>
  <c r="AA369" i="216" s="1"/>
  <c r="AB369" i="216" s="1"/>
  <c r="K373" i="216"/>
  <c r="Q373" i="216" s="1"/>
  <c r="AA373" i="216" s="1"/>
  <c r="AB373" i="216" s="1"/>
  <c r="J377" i="216"/>
  <c r="P377" i="216" s="1"/>
  <c r="J381" i="216"/>
  <c r="P381" i="216" s="1"/>
  <c r="S381" i="216" s="1"/>
  <c r="U381" i="216" s="1"/>
  <c r="V381" i="216" s="1"/>
  <c r="J385" i="216"/>
  <c r="P385" i="216" s="1"/>
  <c r="J389" i="216"/>
  <c r="P389" i="216" s="1"/>
  <c r="J393" i="216"/>
  <c r="P393" i="216" s="1"/>
  <c r="J397" i="216"/>
  <c r="P397" i="216" s="1"/>
  <c r="S397" i="216" s="1"/>
  <c r="U397" i="216" s="1"/>
  <c r="V397" i="216" s="1"/>
  <c r="J401" i="216"/>
  <c r="P401" i="216" s="1"/>
  <c r="K377" i="216"/>
  <c r="Q377" i="216" s="1"/>
  <c r="AA377" i="216" s="1"/>
  <c r="AB377" i="216" s="1"/>
  <c r="K381" i="216"/>
  <c r="Q381" i="216" s="1"/>
  <c r="AA381" i="216" s="1"/>
  <c r="AB381" i="216" s="1"/>
  <c r="K389" i="216"/>
  <c r="Q389" i="216" s="1"/>
  <c r="AA389" i="216" s="1"/>
  <c r="AB389" i="216" s="1"/>
  <c r="K393" i="216"/>
  <c r="Q393" i="216" s="1"/>
  <c r="AA393" i="216" s="1"/>
  <c r="AB393" i="216" s="1"/>
  <c r="K397" i="216"/>
  <c r="Q397" i="216" s="1"/>
  <c r="AA397" i="216" s="1"/>
  <c r="AB397" i="216" s="1"/>
  <c r="K405" i="216"/>
  <c r="Q405" i="216" s="1"/>
  <c r="AA405" i="216" s="1"/>
  <c r="AB405" i="216" s="1"/>
  <c r="K409" i="216"/>
  <c r="Q409" i="216" s="1"/>
  <c r="AA409" i="216" s="1"/>
  <c r="AB409" i="216" s="1"/>
  <c r="K413" i="216"/>
  <c r="Q413" i="216" s="1"/>
  <c r="AA413" i="216" s="1"/>
  <c r="AB413" i="216" s="1"/>
  <c r="K417" i="216"/>
  <c r="Q417" i="216" s="1"/>
  <c r="AA417" i="216" s="1"/>
  <c r="AB417" i="216" s="1"/>
  <c r="K406" i="216"/>
  <c r="Q406" i="216" s="1"/>
  <c r="AA406" i="216" s="1"/>
  <c r="AB406" i="216" s="1"/>
  <c r="K410" i="216"/>
  <c r="Q410" i="216" s="1"/>
  <c r="AA410" i="216" s="1"/>
  <c r="AB410" i="216" s="1"/>
  <c r="K414" i="216"/>
  <c r="Q414" i="216" s="1"/>
  <c r="AA414" i="216" s="1"/>
  <c r="AB414" i="216" s="1"/>
  <c r="K418" i="216"/>
  <c r="Q418" i="216" s="1"/>
  <c r="AA418" i="216" s="1"/>
  <c r="AB418" i="216" s="1"/>
  <c r="K422" i="216"/>
  <c r="Q422" i="216" s="1"/>
  <c r="AA422" i="216" s="1"/>
  <c r="AB422" i="216" s="1"/>
  <c r="K426" i="216"/>
  <c r="Q426" i="216" s="1"/>
  <c r="AA426" i="216" s="1"/>
  <c r="AB426" i="216" s="1"/>
  <c r="K430" i="216"/>
  <c r="Q430" i="216" s="1"/>
  <c r="AA430" i="216" s="1"/>
  <c r="AB430" i="216" s="1"/>
  <c r="K434" i="216"/>
  <c r="Q434" i="216" s="1"/>
  <c r="AA434" i="216" s="1"/>
  <c r="AB434" i="216" s="1"/>
  <c r="J436" i="216"/>
  <c r="P436" i="216" s="1"/>
  <c r="K423" i="216"/>
  <c r="Q423" i="216" s="1"/>
  <c r="AA423" i="216" s="1"/>
  <c r="AB423" i="216" s="1"/>
  <c r="K427" i="216"/>
  <c r="Q427" i="216" s="1"/>
  <c r="AA427" i="216" s="1"/>
  <c r="AB427" i="216" s="1"/>
  <c r="K431" i="216"/>
  <c r="Q431" i="216" s="1"/>
  <c r="AA431" i="216" s="1"/>
  <c r="AB431" i="216" s="1"/>
  <c r="J435" i="216"/>
  <c r="P435" i="216" s="1"/>
  <c r="J439" i="216"/>
  <c r="P439" i="216" s="1"/>
  <c r="J443" i="216"/>
  <c r="P443" i="216" s="1"/>
  <c r="J448" i="216"/>
  <c r="P448" i="216" s="1"/>
  <c r="J453" i="216"/>
  <c r="P453" i="216" s="1"/>
  <c r="J464" i="216"/>
  <c r="P464" i="216" s="1"/>
  <c r="K451" i="216"/>
  <c r="Q451" i="216" s="1"/>
  <c r="AA451" i="216" s="1"/>
  <c r="AB451" i="216" s="1"/>
  <c r="K439" i="216"/>
  <c r="Q439" i="216" s="1"/>
  <c r="AA439" i="216" s="1"/>
  <c r="AB439" i="216" s="1"/>
  <c r="K443" i="216"/>
  <c r="Q443" i="216" s="1"/>
  <c r="AA443" i="216" s="1"/>
  <c r="AB443" i="216" s="1"/>
  <c r="J467" i="216"/>
  <c r="P467" i="216" s="1"/>
  <c r="S467" i="216" s="1"/>
  <c r="U467" i="216" s="1"/>
  <c r="V467" i="216" s="1"/>
  <c r="K477" i="216"/>
  <c r="Q477" i="216" s="1"/>
  <c r="AA477" i="216" s="1"/>
  <c r="AB477" i="216" s="1"/>
  <c r="K481" i="216"/>
  <c r="Q481" i="216" s="1"/>
  <c r="AA481" i="216" s="1"/>
  <c r="AB481" i="216" s="1"/>
  <c r="J483" i="216"/>
  <c r="P483" i="216" s="1"/>
  <c r="J477" i="216"/>
  <c r="P477" i="216" s="1"/>
  <c r="J481" i="216"/>
  <c r="P481" i="216" s="1"/>
  <c r="J487" i="216"/>
  <c r="P487" i="216" s="1"/>
  <c r="J484" i="216"/>
  <c r="P484" i="216" s="1"/>
  <c r="J488" i="216"/>
  <c r="P488" i="216" s="1"/>
  <c r="S488" i="216" s="1"/>
  <c r="U488" i="216" s="1"/>
  <c r="V488" i="216" s="1"/>
  <c r="J492" i="216"/>
  <c r="P492" i="216" s="1"/>
  <c r="K26" i="216"/>
  <c r="Q26" i="216" s="1"/>
  <c r="AA26" i="216" s="1"/>
  <c r="AB26" i="216" s="1"/>
  <c r="K30" i="216"/>
  <c r="Q30" i="216" s="1"/>
  <c r="AA30" i="216" s="1"/>
  <c r="AB30" i="216" s="1"/>
  <c r="K34" i="216"/>
  <c r="Q34" i="216" s="1"/>
  <c r="AA34" i="216" s="1"/>
  <c r="AB34" i="216" s="1"/>
  <c r="E19" i="216"/>
  <c r="E29" i="216" s="1"/>
  <c r="I6" i="216"/>
  <c r="H12" i="216"/>
  <c r="P463" i="216" l="1"/>
  <c r="M463" i="216"/>
  <c r="W459" i="216"/>
  <c r="X459" i="216" s="1"/>
  <c r="AO459" i="216"/>
  <c r="P493" i="216"/>
  <c r="M493" i="216"/>
  <c r="M387" i="216"/>
  <c r="AM483" i="216"/>
  <c r="K483" i="216" s="1"/>
  <c r="Q483" i="216" s="1"/>
  <c r="AA483" i="216" s="1"/>
  <c r="AB483" i="216" s="1"/>
  <c r="AM194" i="216"/>
  <c r="K194" i="216" s="1"/>
  <c r="Q194" i="216" s="1"/>
  <c r="AA194" i="216" s="1"/>
  <c r="AB194" i="216" s="1"/>
  <c r="AM205" i="216"/>
  <c r="K205" i="216" s="1"/>
  <c r="Q205" i="216" s="1"/>
  <c r="AA205" i="216" s="1"/>
  <c r="AB205" i="216" s="1"/>
  <c r="AM197" i="216"/>
  <c r="K197" i="216" s="1"/>
  <c r="AM207" i="216"/>
  <c r="K207" i="216" s="1"/>
  <c r="Q207" i="216" s="1"/>
  <c r="AA207" i="216" s="1"/>
  <c r="AB207" i="216" s="1"/>
  <c r="AM199" i="216"/>
  <c r="K199" i="216" s="1"/>
  <c r="Q199" i="216" s="1"/>
  <c r="AM58" i="216"/>
  <c r="K58" i="216" s="1"/>
  <c r="AM90" i="216"/>
  <c r="K90" i="216" s="1"/>
  <c r="AM49" i="216"/>
  <c r="K49" i="216" s="1"/>
  <c r="Q49" i="216" s="1"/>
  <c r="AA49" i="216" s="1"/>
  <c r="AB49" i="216" s="1"/>
  <c r="AM69" i="216"/>
  <c r="K69" i="216" s="1"/>
  <c r="AM81" i="216"/>
  <c r="K81" i="216" s="1"/>
  <c r="Q81" i="216" s="1"/>
  <c r="AA81" i="216" s="1"/>
  <c r="AB81" i="216" s="1"/>
  <c r="AM101" i="216"/>
  <c r="K101" i="216" s="1"/>
  <c r="AM490" i="216"/>
  <c r="K490" i="216" s="1"/>
  <c r="AM453" i="216"/>
  <c r="K453" i="216" s="1"/>
  <c r="Q453" i="216" s="1"/>
  <c r="AA453" i="216" s="1"/>
  <c r="AB453" i="216" s="1"/>
  <c r="AM352" i="216"/>
  <c r="K352" i="216" s="1"/>
  <c r="AM341" i="216"/>
  <c r="K341" i="216" s="1"/>
  <c r="Q341" i="216" s="1"/>
  <c r="AA341" i="216" s="1"/>
  <c r="AB341" i="216" s="1"/>
  <c r="AM243" i="216"/>
  <c r="K243" i="216" s="1"/>
  <c r="Q243" i="216" s="1"/>
  <c r="AA243" i="216" s="1"/>
  <c r="AB243" i="216" s="1"/>
  <c r="AM66" i="216"/>
  <c r="K66" i="216" s="1"/>
  <c r="Q66" i="216" s="1"/>
  <c r="AA66" i="216" s="1"/>
  <c r="AB66" i="216" s="1"/>
  <c r="AM98" i="216"/>
  <c r="K98" i="216" s="1"/>
  <c r="AM25" i="216"/>
  <c r="K25" i="216" s="1"/>
  <c r="Q25" i="216" s="1"/>
  <c r="AA25" i="216" s="1"/>
  <c r="AB25" i="216" s="1"/>
  <c r="AM110" i="216"/>
  <c r="K110" i="216" s="1"/>
  <c r="Q110" i="216" s="1"/>
  <c r="AA110" i="216" s="1"/>
  <c r="AB110" i="216" s="1"/>
  <c r="AM358" i="216"/>
  <c r="K358" i="216" s="1"/>
  <c r="Q358" i="216" s="1"/>
  <c r="AA358" i="216" s="1"/>
  <c r="AB358" i="216" s="1"/>
  <c r="AM280" i="216"/>
  <c r="K280" i="216" s="1"/>
  <c r="AM261" i="216"/>
  <c r="K261" i="216" s="1"/>
  <c r="Q261" i="216" s="1"/>
  <c r="AA261" i="216" s="1"/>
  <c r="AB261" i="216" s="1"/>
  <c r="AM226" i="216"/>
  <c r="K226" i="216" s="1"/>
  <c r="Q226" i="216" s="1"/>
  <c r="AA226" i="216" s="1"/>
  <c r="AB226" i="216" s="1"/>
  <c r="AM74" i="216"/>
  <c r="K74" i="216" s="1"/>
  <c r="AM106" i="216"/>
  <c r="K106" i="216" s="1"/>
  <c r="Q106" i="216" s="1"/>
  <c r="AA106" i="216" s="1"/>
  <c r="AB106" i="216" s="1"/>
  <c r="AM43" i="216"/>
  <c r="K43" i="216" s="1"/>
  <c r="Q43" i="216" s="1"/>
  <c r="AM63" i="216"/>
  <c r="K63" i="216" s="1"/>
  <c r="Q63" i="216" s="1"/>
  <c r="AM75" i="216"/>
  <c r="K75" i="216" s="1"/>
  <c r="Q75" i="216" s="1"/>
  <c r="AA75" i="216" s="1"/>
  <c r="AB75" i="216" s="1"/>
  <c r="AM95" i="216"/>
  <c r="K95" i="216" s="1"/>
  <c r="Q95" i="216" s="1"/>
  <c r="AA95" i="216" s="1"/>
  <c r="AB95" i="216" s="1"/>
  <c r="AM107" i="216"/>
  <c r="K107" i="216" s="1"/>
  <c r="Q107" i="216" s="1"/>
  <c r="AA107" i="216" s="1"/>
  <c r="AB107" i="216" s="1"/>
  <c r="AM287" i="216"/>
  <c r="K287" i="216" s="1"/>
  <c r="Q287" i="216" s="1"/>
  <c r="AA287" i="216" s="1"/>
  <c r="AB287" i="216" s="1"/>
  <c r="AM273" i="216"/>
  <c r="K273" i="216" s="1"/>
  <c r="Q273" i="216" s="1"/>
  <c r="AA273" i="216" s="1"/>
  <c r="AB273" i="216" s="1"/>
  <c r="AM210" i="216"/>
  <c r="K210" i="216" s="1"/>
  <c r="Q210" i="216" s="1"/>
  <c r="AA210" i="216" s="1"/>
  <c r="AB210" i="216" s="1"/>
  <c r="AM37" i="216"/>
  <c r="K37" i="216" s="1"/>
  <c r="AM50" i="216"/>
  <c r="K50" i="216" s="1"/>
  <c r="AM82" i="216"/>
  <c r="K82" i="216" s="1"/>
  <c r="Q465" i="216"/>
  <c r="AA465" i="216" s="1"/>
  <c r="AB465" i="216" s="1"/>
  <c r="N465" i="216"/>
  <c r="Q123" i="216"/>
  <c r="N123" i="216"/>
  <c r="Q46" i="216"/>
  <c r="N46" i="216"/>
  <c r="Q52" i="216"/>
  <c r="N52" i="216"/>
  <c r="Q60" i="216"/>
  <c r="N60" i="216"/>
  <c r="Q482" i="216"/>
  <c r="AA482" i="216" s="1"/>
  <c r="AB482" i="216" s="1"/>
  <c r="N482" i="216"/>
  <c r="Q464" i="216"/>
  <c r="AA464" i="216" s="1"/>
  <c r="AB464" i="216" s="1"/>
  <c r="N464" i="216"/>
  <c r="Q470" i="216"/>
  <c r="AA470" i="216" s="1"/>
  <c r="AB470" i="216" s="1"/>
  <c r="N470" i="216"/>
  <c r="Q236" i="216"/>
  <c r="AA236" i="216" s="1"/>
  <c r="AB236" i="216" s="1"/>
  <c r="N236" i="216"/>
  <c r="Q347" i="216"/>
  <c r="N347" i="216"/>
  <c r="Q328" i="216"/>
  <c r="N328" i="216"/>
  <c r="Q390" i="216"/>
  <c r="AA390" i="216" s="1"/>
  <c r="AB390" i="216" s="1"/>
  <c r="N390" i="216"/>
  <c r="Q364" i="216"/>
  <c r="N364" i="216"/>
  <c r="Q447" i="216"/>
  <c r="AA447" i="216" s="1"/>
  <c r="AB447" i="216" s="1"/>
  <c r="N447" i="216"/>
  <c r="Q480" i="216"/>
  <c r="AA480" i="216" s="1"/>
  <c r="AB480" i="216" s="1"/>
  <c r="N480" i="216"/>
  <c r="Q244" i="216"/>
  <c r="AA244" i="216" s="1"/>
  <c r="AB244" i="216" s="1"/>
  <c r="N244" i="216"/>
  <c r="Q351" i="216"/>
  <c r="AA351" i="216" s="1"/>
  <c r="AB351" i="216" s="1"/>
  <c r="N351" i="216"/>
  <c r="Q448" i="216"/>
  <c r="AA448" i="216" s="1"/>
  <c r="AB448" i="216" s="1"/>
  <c r="N448" i="216"/>
  <c r="Q458" i="216"/>
  <c r="N458" i="216"/>
  <c r="Q486" i="216"/>
  <c r="N486" i="216"/>
  <c r="N40" i="216"/>
  <c r="T86" i="216"/>
  <c r="Y86" i="216" s="1"/>
  <c r="Z86" i="216" s="1"/>
  <c r="N353" i="216"/>
  <c r="T79" i="216"/>
  <c r="Y79" i="216" s="1"/>
  <c r="Z79" i="216" s="1"/>
  <c r="N64" i="216"/>
  <c r="N86" i="216"/>
  <c r="N457" i="216"/>
  <c r="N320" i="216"/>
  <c r="N147" i="216"/>
  <c r="N63" i="216"/>
  <c r="N89" i="216"/>
  <c r="N308" i="216"/>
  <c r="N400" i="216"/>
  <c r="N282" i="216"/>
  <c r="N266" i="216"/>
  <c r="N250" i="216"/>
  <c r="N111" i="216"/>
  <c r="T64" i="216"/>
  <c r="Y64" i="216" s="1"/>
  <c r="Z64" i="216" s="1"/>
  <c r="T100" i="216"/>
  <c r="Y100" i="216" s="1"/>
  <c r="Z100" i="216" s="1"/>
  <c r="N216" i="216"/>
  <c r="T95" i="216"/>
  <c r="Y95" i="216" s="1"/>
  <c r="Z95" i="216" s="1"/>
  <c r="N54" i="216"/>
  <c r="N100" i="216"/>
  <c r="N79" i="216"/>
  <c r="N492" i="216"/>
  <c r="N472" i="216"/>
  <c r="N356" i="216"/>
  <c r="N260" i="216"/>
  <c r="N185" i="216"/>
  <c r="N169" i="216"/>
  <c r="N113" i="216"/>
  <c r="N340" i="216"/>
  <c r="N298" i="216"/>
  <c r="T457" i="216"/>
  <c r="Y457" i="216" s="1"/>
  <c r="Z457" i="216" s="1"/>
  <c r="T320" i="216"/>
  <c r="Y320" i="216" s="1"/>
  <c r="Z320" i="216" s="1"/>
  <c r="T356" i="216"/>
  <c r="Y356" i="216" s="1"/>
  <c r="Z356" i="216" s="1"/>
  <c r="T54" i="216"/>
  <c r="Y54" i="216" s="1"/>
  <c r="Z54" i="216" s="1"/>
  <c r="T84" i="216"/>
  <c r="Y84" i="216" s="1"/>
  <c r="Z84" i="216" s="1"/>
  <c r="T96" i="216"/>
  <c r="Y96" i="216" s="1"/>
  <c r="Z96" i="216" s="1"/>
  <c r="T106" i="216"/>
  <c r="Y106" i="216" s="1"/>
  <c r="Z106" i="216" s="1"/>
  <c r="N460" i="216"/>
  <c r="N408" i="216"/>
  <c r="N157" i="216"/>
  <c r="T61" i="216"/>
  <c r="Y61" i="216" s="1"/>
  <c r="Z61" i="216" s="1"/>
  <c r="N84" i="216"/>
  <c r="N96" i="216"/>
  <c r="N106" i="216"/>
  <c r="N349" i="216"/>
  <c r="N166" i="216"/>
  <c r="N44" i="216"/>
  <c r="T44" i="216"/>
  <c r="Y44" i="216" s="1"/>
  <c r="Z44" i="216" s="1"/>
  <c r="N95" i="216"/>
  <c r="N276" i="216"/>
  <c r="N199" i="216"/>
  <c r="N392" i="216"/>
  <c r="N175" i="216"/>
  <c r="N119" i="216"/>
  <c r="T353" i="216"/>
  <c r="Y353" i="216" s="1"/>
  <c r="Z353" i="216" s="1"/>
  <c r="T349" i="216"/>
  <c r="Y349" i="216" s="1"/>
  <c r="Z349" i="216" s="1"/>
  <c r="T62" i="216"/>
  <c r="Y62" i="216" s="1"/>
  <c r="Z62" i="216" s="1"/>
  <c r="T66" i="216"/>
  <c r="Y66" i="216" s="1"/>
  <c r="Z66" i="216" s="1"/>
  <c r="N445" i="216"/>
  <c r="N424" i="216"/>
  <c r="N181" i="216"/>
  <c r="N489" i="216"/>
  <c r="N159" i="216"/>
  <c r="N437" i="216"/>
  <c r="N398" i="216"/>
  <c r="N382" i="216"/>
  <c r="N192" i="216"/>
  <c r="T107" i="216"/>
  <c r="Y107" i="216" s="1"/>
  <c r="Z107" i="216" s="1"/>
  <c r="N201" i="216"/>
  <c r="N215" i="216"/>
  <c r="N24" i="216"/>
  <c r="N415" i="216"/>
  <c r="N224" i="216"/>
  <c r="N72" i="216"/>
  <c r="N23" i="216"/>
  <c r="N421" i="216"/>
  <c r="N118" i="216"/>
  <c r="N435" i="216"/>
  <c r="T68" i="216"/>
  <c r="Y68" i="216" s="1"/>
  <c r="Z68" i="216" s="1"/>
  <c r="T72" i="216"/>
  <c r="Y72" i="216" s="1"/>
  <c r="Z72" i="216" s="1"/>
  <c r="N359" i="216"/>
  <c r="N219" i="216"/>
  <c r="T81" i="216"/>
  <c r="Y81" i="216" s="1"/>
  <c r="Z81" i="216" s="1"/>
  <c r="N94" i="216"/>
  <c r="N108" i="216"/>
  <c r="N474" i="216"/>
  <c r="N182" i="216"/>
  <c r="N81" i="216"/>
  <c r="N484" i="216"/>
  <c r="N446" i="216"/>
  <c r="T27" i="216"/>
  <c r="Y27" i="216" s="1"/>
  <c r="Z27" i="216" s="1"/>
  <c r="T94" i="216"/>
  <c r="Y94" i="216" s="1"/>
  <c r="Z94" i="216" s="1"/>
  <c r="T108" i="216"/>
  <c r="Y108" i="216" s="1"/>
  <c r="Z108" i="216" s="1"/>
  <c r="N493" i="216"/>
  <c r="N125" i="216"/>
  <c r="T73" i="216"/>
  <c r="Y73" i="216" s="1"/>
  <c r="Z73" i="216" s="1"/>
  <c r="T91" i="216"/>
  <c r="Y91" i="216" s="1"/>
  <c r="Z91" i="216" s="1"/>
  <c r="N70" i="216"/>
  <c r="N104" i="216"/>
  <c r="N379" i="216"/>
  <c r="N238" i="216"/>
  <c r="N73" i="216"/>
  <c r="N91" i="216"/>
  <c r="T238" i="216"/>
  <c r="Y238" i="216" s="1"/>
  <c r="Z238" i="216" s="1"/>
  <c r="T70" i="216"/>
  <c r="Y70" i="216" s="1"/>
  <c r="Z70" i="216" s="1"/>
  <c r="T104" i="216"/>
  <c r="Y104" i="216" s="1"/>
  <c r="Z104" i="216" s="1"/>
  <c r="N25" i="216"/>
  <c r="N488" i="216"/>
  <c r="N367" i="216"/>
  <c r="T59" i="216"/>
  <c r="Y59" i="216" s="1"/>
  <c r="Z59" i="216" s="1"/>
  <c r="T75" i="216"/>
  <c r="Y75" i="216" s="1"/>
  <c r="Z75" i="216" s="1"/>
  <c r="T85" i="216"/>
  <c r="Y85" i="216" s="1"/>
  <c r="Z85" i="216" s="1"/>
  <c r="N62" i="216"/>
  <c r="N66" i="216"/>
  <c r="N150" i="216"/>
  <c r="N59" i="216"/>
  <c r="N75" i="216"/>
  <c r="N85" i="216"/>
  <c r="N107" i="216"/>
  <c r="N450" i="216"/>
  <c r="N145" i="216"/>
  <c r="N376" i="216"/>
  <c r="N332" i="216"/>
  <c r="T92" i="216"/>
  <c r="Y92" i="216" s="1"/>
  <c r="Z92" i="216" s="1"/>
  <c r="N35" i="216"/>
  <c r="N485" i="216"/>
  <c r="N309" i="216"/>
  <c r="N277" i="216"/>
  <c r="N296" i="216"/>
  <c r="N248" i="216"/>
  <c r="N189" i="216"/>
  <c r="T51" i="216"/>
  <c r="Y51" i="216" s="1"/>
  <c r="Z51" i="216" s="1"/>
  <c r="T77" i="216"/>
  <c r="Y77" i="216" s="1"/>
  <c r="Z77" i="216" s="1"/>
  <c r="N395" i="216"/>
  <c r="N315" i="216"/>
  <c r="N204" i="216"/>
  <c r="N134" i="216"/>
  <c r="N77" i="216"/>
  <c r="N348" i="216"/>
  <c r="N191" i="216"/>
  <c r="T56" i="216"/>
  <c r="Y56" i="216" s="1"/>
  <c r="Z56" i="216" s="1"/>
  <c r="T88" i="216"/>
  <c r="Y88" i="216" s="1"/>
  <c r="Z88" i="216" s="1"/>
  <c r="N354" i="216"/>
  <c r="N264" i="216"/>
  <c r="N141" i="216"/>
  <c r="N117" i="216"/>
  <c r="N331" i="216"/>
  <c r="N51" i="216"/>
  <c r="N452" i="216"/>
  <c r="N207" i="216"/>
  <c r="N476" i="216"/>
  <c r="N468" i="216"/>
  <c r="N360" i="216"/>
  <c r="N293" i="216"/>
  <c r="N261" i="216"/>
  <c r="N312" i="216"/>
  <c r="N227" i="216"/>
  <c r="N211" i="216"/>
  <c r="T97" i="216"/>
  <c r="Y97" i="216" s="1"/>
  <c r="Z97" i="216" s="1"/>
  <c r="N92" i="216"/>
  <c r="N403" i="216"/>
  <c r="N245" i="216"/>
  <c r="N193" i="216"/>
  <c r="N462" i="216"/>
  <c r="N153" i="216"/>
  <c r="N316" i="216"/>
  <c r="T360" i="216"/>
  <c r="Y360" i="216" s="1"/>
  <c r="Z360" i="216" s="1"/>
  <c r="Q38" i="216"/>
  <c r="AA38" i="216" s="1"/>
  <c r="AB38" i="216" s="1"/>
  <c r="N38" i="216"/>
  <c r="P489" i="216"/>
  <c r="M489" i="216"/>
  <c r="P466" i="216"/>
  <c r="M466" i="216"/>
  <c r="P451" i="216"/>
  <c r="M451" i="216"/>
  <c r="P447" i="216"/>
  <c r="S447" i="216" s="1"/>
  <c r="U447" i="216" s="1"/>
  <c r="V447" i="216" s="1"/>
  <c r="M447" i="216"/>
  <c r="P428" i="216"/>
  <c r="W428" i="216" s="1"/>
  <c r="X428" i="216" s="1"/>
  <c r="M428" i="216"/>
  <c r="P474" i="216"/>
  <c r="W474" i="216" s="1"/>
  <c r="X474" i="216" s="1"/>
  <c r="M474" i="216"/>
  <c r="P454" i="216"/>
  <c r="M454" i="216"/>
  <c r="AA109" i="216"/>
  <c r="AB109" i="216" s="1"/>
  <c r="T109" i="216"/>
  <c r="Y109" i="216" s="1"/>
  <c r="Z109" i="216" s="1"/>
  <c r="P485" i="216"/>
  <c r="M485" i="216"/>
  <c r="W390" i="216"/>
  <c r="X390" i="216" s="1"/>
  <c r="N442" i="216"/>
  <c r="M437" i="216"/>
  <c r="N407" i="216"/>
  <c r="N436" i="216"/>
  <c r="M368" i="216"/>
  <c r="N301" i="216"/>
  <c r="N285" i="216"/>
  <c r="N269" i="216"/>
  <c r="N253" i="216"/>
  <c r="M189" i="216"/>
  <c r="M173" i="216"/>
  <c r="M157" i="216"/>
  <c r="M141" i="216"/>
  <c r="M125" i="216"/>
  <c r="T32" i="216"/>
  <c r="Y32" i="216" s="1"/>
  <c r="Z32" i="216" s="1"/>
  <c r="T49" i="216"/>
  <c r="Y49" i="216" s="1"/>
  <c r="Z49" i="216" s="1"/>
  <c r="T105" i="216"/>
  <c r="Y105" i="216" s="1"/>
  <c r="Z105" i="216" s="1"/>
  <c r="W455" i="216"/>
  <c r="X455" i="216" s="1"/>
  <c r="AO244" i="216"/>
  <c r="M39" i="216"/>
  <c r="M491" i="216"/>
  <c r="N440" i="216"/>
  <c r="M455" i="216"/>
  <c r="N429" i="216"/>
  <c r="M403" i="216"/>
  <c r="M374" i="216"/>
  <c r="N344" i="216"/>
  <c r="M404" i="216"/>
  <c r="M245" i="216"/>
  <c r="W342" i="216"/>
  <c r="X342" i="216" s="1"/>
  <c r="W189" i="216"/>
  <c r="X189" i="216" s="1"/>
  <c r="W173" i="216"/>
  <c r="X173" i="216" s="1"/>
  <c r="W157" i="216"/>
  <c r="X157" i="216" s="1"/>
  <c r="W141" i="216"/>
  <c r="X141" i="216" s="1"/>
  <c r="W125" i="216"/>
  <c r="X125" i="216" s="1"/>
  <c r="N43" i="216"/>
  <c r="N49" i="216"/>
  <c r="N57" i="216"/>
  <c r="N97" i="216"/>
  <c r="N105" i="216"/>
  <c r="N394" i="216"/>
  <c r="N378" i="216"/>
  <c r="M308" i="216"/>
  <c r="M276" i="216"/>
  <c r="M244" i="216"/>
  <c r="M239" i="216"/>
  <c r="T35" i="216"/>
  <c r="Y35" i="216" s="1"/>
  <c r="Z35" i="216" s="1"/>
  <c r="W419" i="216"/>
  <c r="X419" i="216" s="1"/>
  <c r="AO353" i="216"/>
  <c r="M459" i="216"/>
  <c r="T488" i="216"/>
  <c r="Y488" i="216" s="1"/>
  <c r="Z488" i="216" s="1"/>
  <c r="N109" i="216"/>
  <c r="M110" i="216"/>
  <c r="T110" i="216"/>
  <c r="Y110" i="216" s="1"/>
  <c r="Z110" i="216" s="1"/>
  <c r="M479" i="216"/>
  <c r="N454" i="216"/>
  <c r="M408" i="216"/>
  <c r="M309" i="216"/>
  <c r="M293" i="216"/>
  <c r="M277" i="216"/>
  <c r="M261" i="216"/>
  <c r="M375" i="216"/>
  <c r="M304" i="216"/>
  <c r="M272" i="216"/>
  <c r="M233" i="216"/>
  <c r="T28" i="216"/>
  <c r="Y28" i="216" s="1"/>
  <c r="Z28" i="216" s="1"/>
  <c r="M52" i="216"/>
  <c r="M60" i="216"/>
  <c r="M68" i="216"/>
  <c r="M76" i="216"/>
  <c r="M84" i="216"/>
  <c r="M92" i="216"/>
  <c r="M100" i="216"/>
  <c r="M108" i="216"/>
  <c r="AO403" i="216"/>
  <c r="N455" i="216"/>
  <c r="N387" i="216"/>
  <c r="N404" i="216"/>
  <c r="N190" i="216"/>
  <c r="N174" i="216"/>
  <c r="N158" i="216"/>
  <c r="N142" i="216"/>
  <c r="N126" i="216"/>
  <c r="N99" i="216"/>
  <c r="M223" i="216"/>
  <c r="M207" i="216"/>
  <c r="T31" i="216"/>
  <c r="Y31" i="216" s="1"/>
  <c r="Z31" i="216" s="1"/>
  <c r="W186" i="216"/>
  <c r="X186" i="216" s="1"/>
  <c r="W138" i="216"/>
  <c r="X138" i="216" s="1"/>
  <c r="M465" i="216"/>
  <c r="N205" i="216"/>
  <c r="M143" i="216"/>
  <c r="M170" i="216"/>
  <c r="M138" i="216"/>
  <c r="T343" i="216"/>
  <c r="Y343" i="216" s="1"/>
  <c r="Z343" i="216" s="1"/>
  <c r="N110" i="216"/>
  <c r="N31" i="216"/>
  <c r="N432" i="216"/>
  <c r="N341" i="216"/>
  <c r="N325" i="216"/>
  <c r="N304" i="216"/>
  <c r="N288" i="216"/>
  <c r="N272" i="216"/>
  <c r="N256" i="216"/>
  <c r="N233" i="216"/>
  <c r="M216" i="216"/>
  <c r="T39" i="216"/>
  <c r="Y39" i="216" s="1"/>
  <c r="Z39" i="216" s="1"/>
  <c r="T53" i="216"/>
  <c r="Y53" i="216" s="1"/>
  <c r="Z53" i="216" s="1"/>
  <c r="N56" i="216"/>
  <c r="N88" i="216"/>
  <c r="W403" i="216"/>
  <c r="X403" i="216" s="1"/>
  <c r="N339" i="216"/>
  <c r="N323" i="216"/>
  <c r="N53" i="216"/>
  <c r="M419" i="216"/>
  <c r="N402" i="216"/>
  <c r="N386" i="216"/>
  <c r="M342" i="216"/>
  <c r="M300" i="216"/>
  <c r="M268" i="216"/>
  <c r="T454" i="216"/>
  <c r="Y454" i="216" s="1"/>
  <c r="Z454" i="216" s="1"/>
  <c r="P36" i="216"/>
  <c r="H28" i="216"/>
  <c r="H32" i="216" s="1"/>
  <c r="H35" i="216" s="1"/>
  <c r="M36" i="216"/>
  <c r="P40" i="216"/>
  <c r="M40" i="216"/>
  <c r="AO487" i="216"/>
  <c r="W487" i="216"/>
  <c r="X487" i="216" s="1"/>
  <c r="AO464" i="216"/>
  <c r="W464" i="216"/>
  <c r="X464" i="216" s="1"/>
  <c r="W439" i="216"/>
  <c r="X439" i="216" s="1"/>
  <c r="AO439" i="216"/>
  <c r="W389" i="216"/>
  <c r="X389" i="216" s="1"/>
  <c r="AO389" i="216"/>
  <c r="AO338" i="216"/>
  <c r="W338" i="216"/>
  <c r="X338" i="216" s="1"/>
  <c r="AO322" i="216"/>
  <c r="W322" i="216"/>
  <c r="X322" i="216" s="1"/>
  <c r="AO311" i="216"/>
  <c r="W311" i="216"/>
  <c r="X311" i="216" s="1"/>
  <c r="AO295" i="216"/>
  <c r="W295" i="216"/>
  <c r="X295" i="216" s="1"/>
  <c r="AO279" i="216"/>
  <c r="W279" i="216"/>
  <c r="X279" i="216" s="1"/>
  <c r="AO263" i="216"/>
  <c r="W263" i="216"/>
  <c r="X263" i="216" s="1"/>
  <c r="AO247" i="216"/>
  <c r="W247" i="216"/>
  <c r="X247" i="216" s="1"/>
  <c r="AO222" i="216"/>
  <c r="W222" i="216"/>
  <c r="X222" i="216" s="1"/>
  <c r="T485" i="216"/>
  <c r="Y485" i="216" s="1"/>
  <c r="Z485" i="216" s="1"/>
  <c r="T469" i="216"/>
  <c r="Y469" i="216" s="1"/>
  <c r="Z469" i="216" s="1"/>
  <c r="S469" i="216"/>
  <c r="U469" i="216" s="1"/>
  <c r="V469" i="216" s="1"/>
  <c r="T460" i="216"/>
  <c r="Y460" i="216" s="1"/>
  <c r="Z460" i="216" s="1"/>
  <c r="S460" i="216"/>
  <c r="U460" i="216" s="1"/>
  <c r="V460" i="216" s="1"/>
  <c r="T461" i="216"/>
  <c r="Y461" i="216" s="1"/>
  <c r="Z461" i="216" s="1"/>
  <c r="S461" i="216"/>
  <c r="U461" i="216" s="1"/>
  <c r="V461" i="216" s="1"/>
  <c r="T463" i="216"/>
  <c r="Y463" i="216" s="1"/>
  <c r="Z463" i="216" s="1"/>
  <c r="S463" i="216"/>
  <c r="U463" i="216" s="1"/>
  <c r="V463" i="216" s="1"/>
  <c r="T428" i="216"/>
  <c r="Y428" i="216" s="1"/>
  <c r="Z428" i="216" s="1"/>
  <c r="S390" i="216"/>
  <c r="U390" i="216" s="1"/>
  <c r="V390" i="216" s="1"/>
  <c r="T388" i="216"/>
  <c r="Y388" i="216" s="1"/>
  <c r="Z388" i="216" s="1"/>
  <c r="S388" i="216"/>
  <c r="U388" i="216" s="1"/>
  <c r="V388" i="216" s="1"/>
  <c r="T394" i="216"/>
  <c r="Y394" i="216" s="1"/>
  <c r="Z394" i="216" s="1"/>
  <c r="S394" i="216"/>
  <c r="U394" i="216" s="1"/>
  <c r="V394" i="216" s="1"/>
  <c r="S312" i="216"/>
  <c r="U312" i="216" s="1"/>
  <c r="V312" i="216" s="1"/>
  <c r="T312" i="216"/>
  <c r="Y312" i="216" s="1"/>
  <c r="Z312" i="216" s="1"/>
  <c r="S296" i="216"/>
  <c r="U296" i="216" s="1"/>
  <c r="V296" i="216" s="1"/>
  <c r="T296" i="216"/>
  <c r="Y296" i="216" s="1"/>
  <c r="Z296" i="216" s="1"/>
  <c r="S280" i="216"/>
  <c r="U280" i="216" s="1"/>
  <c r="V280" i="216" s="1"/>
  <c r="S264" i="216"/>
  <c r="U264" i="216" s="1"/>
  <c r="V264" i="216" s="1"/>
  <c r="T264" i="216"/>
  <c r="Y264" i="216" s="1"/>
  <c r="Z264" i="216" s="1"/>
  <c r="S248" i="216"/>
  <c r="U248" i="216" s="1"/>
  <c r="V248" i="216" s="1"/>
  <c r="T248" i="216"/>
  <c r="Y248" i="216" s="1"/>
  <c r="Z248" i="216" s="1"/>
  <c r="T285" i="216"/>
  <c r="Y285" i="216" s="1"/>
  <c r="Z285" i="216" s="1"/>
  <c r="S285" i="216"/>
  <c r="U285" i="216" s="1"/>
  <c r="V285" i="216" s="1"/>
  <c r="T265" i="216"/>
  <c r="Y265" i="216" s="1"/>
  <c r="Z265" i="216" s="1"/>
  <c r="S265" i="216"/>
  <c r="U265" i="216" s="1"/>
  <c r="V265" i="216" s="1"/>
  <c r="S217" i="216"/>
  <c r="U217" i="216" s="1"/>
  <c r="V217" i="216" s="1"/>
  <c r="T217" i="216"/>
  <c r="Y217" i="216" s="1"/>
  <c r="Z217" i="216" s="1"/>
  <c r="T185" i="216"/>
  <c r="Y185" i="216" s="1"/>
  <c r="Z185" i="216" s="1"/>
  <c r="S185" i="216"/>
  <c r="U185" i="216" s="1"/>
  <c r="V185" i="216" s="1"/>
  <c r="T169" i="216"/>
  <c r="Y169" i="216" s="1"/>
  <c r="Z169" i="216" s="1"/>
  <c r="S169" i="216"/>
  <c r="U169" i="216" s="1"/>
  <c r="V169" i="216" s="1"/>
  <c r="T153" i="216"/>
  <c r="Y153" i="216" s="1"/>
  <c r="Z153" i="216" s="1"/>
  <c r="S153" i="216"/>
  <c r="U153" i="216" s="1"/>
  <c r="V153" i="216" s="1"/>
  <c r="T137" i="216"/>
  <c r="Y137" i="216" s="1"/>
  <c r="Z137" i="216" s="1"/>
  <c r="S137" i="216"/>
  <c r="U137" i="216" s="1"/>
  <c r="V137" i="216" s="1"/>
  <c r="T121" i="216"/>
  <c r="Y121" i="216" s="1"/>
  <c r="Z121" i="216" s="1"/>
  <c r="S121" i="216"/>
  <c r="U121" i="216" s="1"/>
  <c r="V121" i="216" s="1"/>
  <c r="T209" i="216"/>
  <c r="Y209" i="216" s="1"/>
  <c r="Z209" i="216" s="1"/>
  <c r="S209" i="216"/>
  <c r="U209" i="216" s="1"/>
  <c r="V209" i="216" s="1"/>
  <c r="M41" i="216"/>
  <c r="P41" i="216"/>
  <c r="AO49" i="216"/>
  <c r="W49" i="216"/>
  <c r="X49" i="216" s="1"/>
  <c r="AO57" i="216"/>
  <c r="W57" i="216"/>
  <c r="X57" i="216" s="1"/>
  <c r="AO65" i="216"/>
  <c r="W65" i="216"/>
  <c r="X65" i="216" s="1"/>
  <c r="AO73" i="216"/>
  <c r="W73" i="216"/>
  <c r="X73" i="216" s="1"/>
  <c r="AO81" i="216"/>
  <c r="W81" i="216"/>
  <c r="X81" i="216" s="1"/>
  <c r="AO89" i="216"/>
  <c r="W89" i="216"/>
  <c r="X89" i="216" s="1"/>
  <c r="AO97" i="216"/>
  <c r="W97" i="216"/>
  <c r="X97" i="216" s="1"/>
  <c r="AO105" i="216"/>
  <c r="W105" i="216"/>
  <c r="X105" i="216" s="1"/>
  <c r="M436" i="216"/>
  <c r="M389" i="216"/>
  <c r="N330" i="216"/>
  <c r="T26" i="216"/>
  <c r="Y26" i="216" s="1"/>
  <c r="Z26" i="216" s="1"/>
  <c r="T30" i="216"/>
  <c r="Y30" i="216" s="1"/>
  <c r="Z30" i="216" s="1"/>
  <c r="T34" i="216"/>
  <c r="Y34" i="216" s="1"/>
  <c r="Z34" i="216" s="1"/>
  <c r="W476" i="216"/>
  <c r="X476" i="216" s="1"/>
  <c r="AO476" i="216"/>
  <c r="AO422" i="216"/>
  <c r="W422" i="216"/>
  <c r="X422" i="216" s="1"/>
  <c r="W408" i="216"/>
  <c r="X408" i="216" s="1"/>
  <c r="AO408" i="216"/>
  <c r="AO372" i="216"/>
  <c r="W372" i="216"/>
  <c r="X372" i="216" s="1"/>
  <c r="AO356" i="216"/>
  <c r="W356" i="216"/>
  <c r="X356" i="216" s="1"/>
  <c r="AO349" i="216"/>
  <c r="W349" i="216"/>
  <c r="X349" i="216" s="1"/>
  <c r="W286" i="216"/>
  <c r="X286" i="216" s="1"/>
  <c r="AO286" i="216"/>
  <c r="W241" i="216"/>
  <c r="X241" i="216" s="1"/>
  <c r="AO241" i="216"/>
  <c r="W225" i="216"/>
  <c r="X225" i="216" s="1"/>
  <c r="AO225" i="216"/>
  <c r="AO209" i="216"/>
  <c r="W209" i="216"/>
  <c r="X209" i="216" s="1"/>
  <c r="AO193" i="216"/>
  <c r="W193" i="216"/>
  <c r="X193" i="216" s="1"/>
  <c r="T484" i="216"/>
  <c r="Y484" i="216" s="1"/>
  <c r="Z484" i="216" s="1"/>
  <c r="S484" i="216"/>
  <c r="U484" i="216" s="1"/>
  <c r="V484" i="216" s="1"/>
  <c r="S433" i="216"/>
  <c r="U433" i="216" s="1"/>
  <c r="V433" i="216" s="1"/>
  <c r="T433" i="216"/>
  <c r="Y433" i="216" s="1"/>
  <c r="Z433" i="216" s="1"/>
  <c r="S393" i="216"/>
  <c r="U393" i="216" s="1"/>
  <c r="V393" i="216" s="1"/>
  <c r="T393" i="216"/>
  <c r="Y393" i="216" s="1"/>
  <c r="Z393" i="216" s="1"/>
  <c r="T370" i="216"/>
  <c r="Y370" i="216" s="1"/>
  <c r="Z370" i="216" s="1"/>
  <c r="S370" i="216"/>
  <c r="U370" i="216" s="1"/>
  <c r="V370" i="216" s="1"/>
  <c r="T455" i="216"/>
  <c r="Y455" i="216" s="1"/>
  <c r="Z455" i="216" s="1"/>
  <c r="S455" i="216"/>
  <c r="U455" i="216" s="1"/>
  <c r="V455" i="216" s="1"/>
  <c r="T351" i="216"/>
  <c r="Y351" i="216" s="1"/>
  <c r="Z351" i="216" s="1"/>
  <c r="S351" i="216"/>
  <c r="U351" i="216" s="1"/>
  <c r="V351" i="216" s="1"/>
  <c r="T318" i="216"/>
  <c r="Y318" i="216" s="1"/>
  <c r="Z318" i="216" s="1"/>
  <c r="S318" i="216"/>
  <c r="U318" i="216" s="1"/>
  <c r="V318" i="216" s="1"/>
  <c r="T331" i="216"/>
  <c r="Y331" i="216" s="1"/>
  <c r="Z331" i="216" s="1"/>
  <c r="S331" i="216"/>
  <c r="U331" i="216" s="1"/>
  <c r="V331" i="216" s="1"/>
  <c r="T315" i="216"/>
  <c r="Y315" i="216" s="1"/>
  <c r="Z315" i="216" s="1"/>
  <c r="S315" i="216"/>
  <c r="U315" i="216" s="1"/>
  <c r="V315" i="216" s="1"/>
  <c r="T299" i="216"/>
  <c r="Y299" i="216" s="1"/>
  <c r="Z299" i="216" s="1"/>
  <c r="S299" i="216"/>
  <c r="U299" i="216" s="1"/>
  <c r="V299" i="216" s="1"/>
  <c r="S239" i="216"/>
  <c r="U239" i="216" s="1"/>
  <c r="V239" i="216" s="1"/>
  <c r="T239" i="216"/>
  <c r="Y239" i="216" s="1"/>
  <c r="Z239" i="216" s="1"/>
  <c r="T222" i="216"/>
  <c r="Y222" i="216" s="1"/>
  <c r="Z222" i="216" s="1"/>
  <c r="S222" i="216"/>
  <c r="U222" i="216" s="1"/>
  <c r="V222" i="216" s="1"/>
  <c r="S202" i="216"/>
  <c r="U202" i="216" s="1"/>
  <c r="V202" i="216" s="1"/>
  <c r="T202" i="216"/>
  <c r="Y202" i="216" s="1"/>
  <c r="Z202" i="216" s="1"/>
  <c r="T186" i="216"/>
  <c r="Y186" i="216" s="1"/>
  <c r="Z186" i="216" s="1"/>
  <c r="S186" i="216"/>
  <c r="U186" i="216" s="1"/>
  <c r="V186" i="216" s="1"/>
  <c r="T170" i="216"/>
  <c r="Y170" i="216" s="1"/>
  <c r="Z170" i="216" s="1"/>
  <c r="S170" i="216"/>
  <c r="U170" i="216" s="1"/>
  <c r="V170" i="216" s="1"/>
  <c r="T154" i="216"/>
  <c r="Y154" i="216" s="1"/>
  <c r="Z154" i="216" s="1"/>
  <c r="S154" i="216"/>
  <c r="U154" i="216" s="1"/>
  <c r="V154" i="216" s="1"/>
  <c r="T138" i="216"/>
  <c r="Y138" i="216" s="1"/>
  <c r="Z138" i="216" s="1"/>
  <c r="S138" i="216"/>
  <c r="U138" i="216" s="1"/>
  <c r="V138" i="216" s="1"/>
  <c r="T122" i="216"/>
  <c r="Y122" i="216" s="1"/>
  <c r="Z122" i="216" s="1"/>
  <c r="S122" i="216"/>
  <c r="U122" i="216" s="1"/>
  <c r="V122" i="216" s="1"/>
  <c r="T23" i="216"/>
  <c r="Y23" i="216" s="1"/>
  <c r="S23" i="216"/>
  <c r="U23" i="216" s="1"/>
  <c r="M422" i="216"/>
  <c r="M429" i="216"/>
  <c r="N413" i="216"/>
  <c r="N374" i="216"/>
  <c r="N358" i="216"/>
  <c r="M299" i="216"/>
  <c r="M283" i="216"/>
  <c r="M267" i="216"/>
  <c r="M251" i="216"/>
  <c r="M286" i="216"/>
  <c r="M243" i="216"/>
  <c r="M222" i="216"/>
  <c r="M225" i="216"/>
  <c r="M198" i="216"/>
  <c r="M44" i="216"/>
  <c r="P44" i="216"/>
  <c r="AO468" i="216"/>
  <c r="W468" i="216"/>
  <c r="X468" i="216" s="1"/>
  <c r="W441" i="216"/>
  <c r="X441" i="216" s="1"/>
  <c r="AO441" i="216"/>
  <c r="AO462" i="216"/>
  <c r="W462" i="216"/>
  <c r="X462" i="216" s="1"/>
  <c r="W395" i="216"/>
  <c r="X395" i="216" s="1"/>
  <c r="AO395" i="216"/>
  <c r="W379" i="216"/>
  <c r="X379" i="216" s="1"/>
  <c r="AO379" i="216"/>
  <c r="AO340" i="216"/>
  <c r="W340" i="216"/>
  <c r="X340" i="216" s="1"/>
  <c r="AO324" i="216"/>
  <c r="W324" i="216"/>
  <c r="X324" i="216" s="1"/>
  <c r="AO313" i="216"/>
  <c r="W313" i="216"/>
  <c r="X313" i="216" s="1"/>
  <c r="AO297" i="216"/>
  <c r="W297" i="216"/>
  <c r="X297" i="216" s="1"/>
  <c r="AO281" i="216"/>
  <c r="W281" i="216"/>
  <c r="X281" i="216" s="1"/>
  <c r="AO265" i="216"/>
  <c r="W265" i="216"/>
  <c r="X265" i="216" s="1"/>
  <c r="AO249" i="216"/>
  <c r="W249" i="216"/>
  <c r="X249" i="216" s="1"/>
  <c r="AO220" i="216"/>
  <c r="W220" i="216"/>
  <c r="X220" i="216" s="1"/>
  <c r="S480" i="216"/>
  <c r="U480" i="216" s="1"/>
  <c r="V480" i="216" s="1"/>
  <c r="T480" i="216"/>
  <c r="Y480" i="216" s="1"/>
  <c r="Z480" i="216" s="1"/>
  <c r="S470" i="216"/>
  <c r="U470" i="216" s="1"/>
  <c r="V470" i="216" s="1"/>
  <c r="T420" i="216"/>
  <c r="Y420" i="216" s="1"/>
  <c r="Z420" i="216" s="1"/>
  <c r="S420" i="216"/>
  <c r="U420" i="216" s="1"/>
  <c r="V420" i="216" s="1"/>
  <c r="T386" i="216"/>
  <c r="Y386" i="216" s="1"/>
  <c r="Z386" i="216" s="1"/>
  <c r="S386" i="216"/>
  <c r="U386" i="216" s="1"/>
  <c r="V386" i="216" s="1"/>
  <c r="S298" i="216"/>
  <c r="U298" i="216" s="1"/>
  <c r="V298" i="216" s="1"/>
  <c r="T298" i="216"/>
  <c r="Y298" i="216" s="1"/>
  <c r="Z298" i="216" s="1"/>
  <c r="S266" i="216"/>
  <c r="U266" i="216" s="1"/>
  <c r="V266" i="216" s="1"/>
  <c r="T266" i="216"/>
  <c r="Y266" i="216" s="1"/>
  <c r="Z266" i="216" s="1"/>
  <c r="T295" i="216"/>
  <c r="Y295" i="216" s="1"/>
  <c r="Z295" i="216" s="1"/>
  <c r="S295" i="216"/>
  <c r="U295" i="216" s="1"/>
  <c r="V295" i="216" s="1"/>
  <c r="T289" i="216"/>
  <c r="Y289" i="216" s="1"/>
  <c r="Z289" i="216" s="1"/>
  <c r="S289" i="216"/>
  <c r="U289" i="216" s="1"/>
  <c r="V289" i="216" s="1"/>
  <c r="S215" i="216"/>
  <c r="U215" i="216" s="1"/>
  <c r="V215" i="216" s="1"/>
  <c r="T215" i="216"/>
  <c r="Y215" i="216" s="1"/>
  <c r="Z215" i="216" s="1"/>
  <c r="T183" i="216"/>
  <c r="Y183" i="216" s="1"/>
  <c r="Z183" i="216" s="1"/>
  <c r="S183" i="216"/>
  <c r="U183" i="216" s="1"/>
  <c r="V183" i="216" s="1"/>
  <c r="T151" i="216"/>
  <c r="Y151" i="216" s="1"/>
  <c r="Z151" i="216" s="1"/>
  <c r="S151" i="216"/>
  <c r="U151" i="216" s="1"/>
  <c r="V151" i="216" s="1"/>
  <c r="T119" i="216"/>
  <c r="Y119" i="216" s="1"/>
  <c r="Z119" i="216" s="1"/>
  <c r="S119" i="216"/>
  <c r="U119" i="216" s="1"/>
  <c r="V119" i="216" s="1"/>
  <c r="AO109" i="216"/>
  <c r="W109" i="216"/>
  <c r="X109" i="216" s="1"/>
  <c r="N45" i="216"/>
  <c r="M475" i="216"/>
  <c r="M473" i="216"/>
  <c r="M441" i="216"/>
  <c r="M435" i="216"/>
  <c r="M393" i="216"/>
  <c r="M377" i="216"/>
  <c r="N334" i="216"/>
  <c r="N318" i="216"/>
  <c r="M305" i="216"/>
  <c r="M289" i="216"/>
  <c r="M273" i="216"/>
  <c r="M257" i="216"/>
  <c r="M241" i="216"/>
  <c r="M228" i="216"/>
  <c r="M212" i="216"/>
  <c r="T42" i="216"/>
  <c r="Y42" i="216" s="1"/>
  <c r="Z42" i="216" s="1"/>
  <c r="S42" i="216"/>
  <c r="U42" i="216" s="1"/>
  <c r="V42" i="216" s="1"/>
  <c r="AB23" i="216"/>
  <c r="AO56" i="216"/>
  <c r="W56" i="216"/>
  <c r="X56" i="216" s="1"/>
  <c r="AO64" i="216"/>
  <c r="W64" i="216"/>
  <c r="X64" i="216" s="1"/>
  <c r="AO72" i="216"/>
  <c r="W72" i="216"/>
  <c r="X72" i="216" s="1"/>
  <c r="AO80" i="216"/>
  <c r="W80" i="216"/>
  <c r="X80" i="216" s="1"/>
  <c r="AO88" i="216"/>
  <c r="W88" i="216"/>
  <c r="X88" i="216" s="1"/>
  <c r="AO96" i="216"/>
  <c r="W96" i="216"/>
  <c r="X96" i="216" s="1"/>
  <c r="AO104" i="216"/>
  <c r="W104" i="216"/>
  <c r="X104" i="216" s="1"/>
  <c r="W478" i="216"/>
  <c r="X478" i="216" s="1"/>
  <c r="AO478" i="216"/>
  <c r="AO460" i="216"/>
  <c r="W460" i="216"/>
  <c r="X460" i="216" s="1"/>
  <c r="AO428" i="216"/>
  <c r="W412" i="216"/>
  <c r="X412" i="216" s="1"/>
  <c r="AO412" i="216"/>
  <c r="AO362" i="216"/>
  <c r="W362" i="216"/>
  <c r="X362" i="216" s="1"/>
  <c r="W288" i="216"/>
  <c r="X288" i="216" s="1"/>
  <c r="AO288" i="216"/>
  <c r="W252" i="216"/>
  <c r="X252" i="216" s="1"/>
  <c r="AO252" i="216"/>
  <c r="W215" i="216"/>
  <c r="X215" i="216" s="1"/>
  <c r="AO215" i="216"/>
  <c r="AO199" i="216"/>
  <c r="W199" i="216"/>
  <c r="X199" i="216" s="1"/>
  <c r="T449" i="216"/>
  <c r="Y449" i="216" s="1"/>
  <c r="Z449" i="216" s="1"/>
  <c r="S449" i="216"/>
  <c r="U449" i="216" s="1"/>
  <c r="V449" i="216" s="1"/>
  <c r="S391" i="216"/>
  <c r="U391" i="216" s="1"/>
  <c r="V391" i="216" s="1"/>
  <c r="T391" i="216"/>
  <c r="Y391" i="216" s="1"/>
  <c r="Z391" i="216" s="1"/>
  <c r="T369" i="216"/>
  <c r="Y369" i="216" s="1"/>
  <c r="Z369" i="216" s="1"/>
  <c r="S369" i="216"/>
  <c r="U369" i="216" s="1"/>
  <c r="V369" i="216" s="1"/>
  <c r="T324" i="216"/>
  <c r="Y324" i="216" s="1"/>
  <c r="Z324" i="216" s="1"/>
  <c r="S324" i="216"/>
  <c r="U324" i="216" s="1"/>
  <c r="V324" i="216" s="1"/>
  <c r="T255" i="216"/>
  <c r="Y255" i="216" s="1"/>
  <c r="Z255" i="216" s="1"/>
  <c r="S255" i="216"/>
  <c r="U255" i="216" s="1"/>
  <c r="V255" i="216" s="1"/>
  <c r="T247" i="216"/>
  <c r="Y247" i="216" s="1"/>
  <c r="Z247" i="216" s="1"/>
  <c r="S247" i="216"/>
  <c r="U247" i="216" s="1"/>
  <c r="V247" i="216" s="1"/>
  <c r="N483" i="216"/>
  <c r="M478" i="216"/>
  <c r="M470" i="216"/>
  <c r="M444" i="216"/>
  <c r="M439" i="216"/>
  <c r="M426" i="216"/>
  <c r="N417" i="216"/>
  <c r="M406" i="216"/>
  <c r="M391" i="216"/>
  <c r="M416" i="216"/>
  <c r="N362" i="216"/>
  <c r="M303" i="216"/>
  <c r="M287" i="216"/>
  <c r="M271" i="216"/>
  <c r="M255" i="216"/>
  <c r="M348" i="216"/>
  <c r="M306" i="216"/>
  <c r="M237" i="216"/>
  <c r="M226" i="216"/>
  <c r="M229" i="216"/>
  <c r="M213" i="216"/>
  <c r="M197" i="216"/>
  <c r="T47" i="216"/>
  <c r="Y47" i="216" s="1"/>
  <c r="Z47" i="216" s="1"/>
  <c r="T476" i="216"/>
  <c r="Y476" i="216" s="1"/>
  <c r="Z476" i="216" s="1"/>
  <c r="T431" i="216"/>
  <c r="Y431" i="216" s="1"/>
  <c r="Z431" i="216" s="1"/>
  <c r="T418" i="216"/>
  <c r="Y418" i="216" s="1"/>
  <c r="Z418" i="216" s="1"/>
  <c r="T397" i="216"/>
  <c r="Y397" i="216" s="1"/>
  <c r="Z397" i="216" s="1"/>
  <c r="T381" i="216"/>
  <c r="Y381" i="216" s="1"/>
  <c r="Z381" i="216" s="1"/>
  <c r="T231" i="216"/>
  <c r="Y231" i="216" s="1"/>
  <c r="Z231" i="216" s="1"/>
  <c r="T219" i="216"/>
  <c r="Y219" i="216" s="1"/>
  <c r="Z219" i="216" s="1"/>
  <c r="T206" i="216"/>
  <c r="Y206" i="216" s="1"/>
  <c r="Z206" i="216" s="1"/>
  <c r="T413" i="216"/>
  <c r="Y413" i="216" s="1"/>
  <c r="Z413" i="216" s="1"/>
  <c r="T403" i="216"/>
  <c r="Y403" i="216" s="1"/>
  <c r="Z403" i="216" s="1"/>
  <c r="T387" i="216"/>
  <c r="Y387" i="216" s="1"/>
  <c r="Z387" i="216" s="1"/>
  <c r="T243" i="216"/>
  <c r="Y243" i="216" s="1"/>
  <c r="Z243" i="216" s="1"/>
  <c r="S193" i="216"/>
  <c r="U193" i="216" s="1"/>
  <c r="V193" i="216" s="1"/>
  <c r="T475" i="216"/>
  <c r="Y475" i="216" s="1"/>
  <c r="Z475" i="216" s="1"/>
  <c r="T435" i="216"/>
  <c r="Y435" i="216" s="1"/>
  <c r="Z435" i="216" s="1"/>
  <c r="S313" i="216"/>
  <c r="U313" i="216" s="1"/>
  <c r="V313" i="216" s="1"/>
  <c r="S220" i="216"/>
  <c r="U220" i="216" s="1"/>
  <c r="V220" i="216" s="1"/>
  <c r="S199" i="216"/>
  <c r="U199" i="216" s="1"/>
  <c r="V199" i="216" s="1"/>
  <c r="T208" i="216"/>
  <c r="Y208" i="216" s="1"/>
  <c r="Z208" i="216" s="1"/>
  <c r="AO492" i="216"/>
  <c r="W492" i="216"/>
  <c r="X492" i="216" s="1"/>
  <c r="AO481" i="216"/>
  <c r="W481" i="216"/>
  <c r="X481" i="216" s="1"/>
  <c r="AO453" i="216"/>
  <c r="W453" i="216"/>
  <c r="X453" i="216" s="1"/>
  <c r="W435" i="216"/>
  <c r="X435" i="216" s="1"/>
  <c r="AO435" i="216"/>
  <c r="W436" i="216"/>
  <c r="X436" i="216" s="1"/>
  <c r="AO436" i="216"/>
  <c r="W401" i="216"/>
  <c r="X401" i="216" s="1"/>
  <c r="AO401" i="216"/>
  <c r="W385" i="216"/>
  <c r="X385" i="216" s="1"/>
  <c r="AO385" i="216"/>
  <c r="AO334" i="216"/>
  <c r="W334" i="216"/>
  <c r="X334" i="216" s="1"/>
  <c r="AO318" i="216"/>
  <c r="W318" i="216"/>
  <c r="X318" i="216" s="1"/>
  <c r="AO307" i="216"/>
  <c r="W307" i="216"/>
  <c r="X307" i="216" s="1"/>
  <c r="AO291" i="216"/>
  <c r="W291" i="216"/>
  <c r="X291" i="216" s="1"/>
  <c r="AO275" i="216"/>
  <c r="W275" i="216"/>
  <c r="X275" i="216" s="1"/>
  <c r="AO259" i="216"/>
  <c r="W259" i="216"/>
  <c r="X259" i="216" s="1"/>
  <c r="AO218" i="216"/>
  <c r="W218" i="216"/>
  <c r="X218" i="216" s="1"/>
  <c r="S482" i="216"/>
  <c r="U482" i="216" s="1"/>
  <c r="V482" i="216" s="1"/>
  <c r="T482" i="216"/>
  <c r="Y482" i="216" s="1"/>
  <c r="Z482" i="216" s="1"/>
  <c r="T472" i="216"/>
  <c r="Y472" i="216" s="1"/>
  <c r="Z472" i="216" s="1"/>
  <c r="S472" i="216"/>
  <c r="U472" i="216" s="1"/>
  <c r="V472" i="216" s="1"/>
  <c r="S456" i="216"/>
  <c r="U456" i="216" s="1"/>
  <c r="V456" i="216" s="1"/>
  <c r="T456" i="216"/>
  <c r="Y456" i="216" s="1"/>
  <c r="Z456" i="216" s="1"/>
  <c r="T453" i="216"/>
  <c r="Y453" i="216" s="1"/>
  <c r="Z453" i="216" s="1"/>
  <c r="S453" i="216"/>
  <c r="U453" i="216" s="1"/>
  <c r="V453" i="216" s="1"/>
  <c r="T434" i="216"/>
  <c r="Y434" i="216" s="1"/>
  <c r="Z434" i="216" s="1"/>
  <c r="S434" i="216"/>
  <c r="U434" i="216" s="1"/>
  <c r="V434" i="216" s="1"/>
  <c r="T378" i="216"/>
  <c r="Y378" i="216" s="1"/>
  <c r="Z378" i="216" s="1"/>
  <c r="S378" i="216"/>
  <c r="U378" i="216" s="1"/>
  <c r="V378" i="216" s="1"/>
  <c r="S352" i="216"/>
  <c r="U352" i="216" s="1"/>
  <c r="V352" i="216" s="1"/>
  <c r="S308" i="216"/>
  <c r="U308" i="216" s="1"/>
  <c r="V308" i="216" s="1"/>
  <c r="T308" i="216"/>
  <c r="Y308" i="216" s="1"/>
  <c r="Z308" i="216" s="1"/>
  <c r="S292" i="216"/>
  <c r="U292" i="216" s="1"/>
  <c r="V292" i="216" s="1"/>
  <c r="T292" i="216"/>
  <c r="Y292" i="216" s="1"/>
  <c r="Z292" i="216" s="1"/>
  <c r="S276" i="216"/>
  <c r="U276" i="216" s="1"/>
  <c r="V276" i="216" s="1"/>
  <c r="T276" i="216"/>
  <c r="Y276" i="216" s="1"/>
  <c r="Z276" i="216" s="1"/>
  <c r="S260" i="216"/>
  <c r="U260" i="216" s="1"/>
  <c r="V260" i="216" s="1"/>
  <c r="T260" i="216"/>
  <c r="Y260" i="216" s="1"/>
  <c r="Z260" i="216" s="1"/>
  <c r="T303" i="216"/>
  <c r="Y303" i="216" s="1"/>
  <c r="Z303" i="216" s="1"/>
  <c r="S303" i="216"/>
  <c r="U303" i="216" s="1"/>
  <c r="V303" i="216" s="1"/>
  <c r="T297" i="216"/>
  <c r="Y297" i="216" s="1"/>
  <c r="Z297" i="216" s="1"/>
  <c r="S297" i="216"/>
  <c r="U297" i="216" s="1"/>
  <c r="V297" i="216" s="1"/>
  <c r="T267" i="216"/>
  <c r="Y267" i="216" s="1"/>
  <c r="Z267" i="216" s="1"/>
  <c r="S267" i="216"/>
  <c r="U267" i="216" s="1"/>
  <c r="V267" i="216" s="1"/>
  <c r="T249" i="216"/>
  <c r="Y249" i="216" s="1"/>
  <c r="Z249" i="216" s="1"/>
  <c r="S249" i="216"/>
  <c r="U249" i="216" s="1"/>
  <c r="V249" i="216" s="1"/>
  <c r="S229" i="216"/>
  <c r="U229" i="216" s="1"/>
  <c r="V229" i="216" s="1"/>
  <c r="T229" i="216"/>
  <c r="Y229" i="216" s="1"/>
  <c r="Z229" i="216" s="1"/>
  <c r="S213" i="216"/>
  <c r="U213" i="216" s="1"/>
  <c r="V213" i="216" s="1"/>
  <c r="T213" i="216"/>
  <c r="Y213" i="216" s="1"/>
  <c r="Z213" i="216" s="1"/>
  <c r="T181" i="216"/>
  <c r="Y181" i="216" s="1"/>
  <c r="Z181" i="216" s="1"/>
  <c r="S181" i="216"/>
  <c r="U181" i="216" s="1"/>
  <c r="V181" i="216" s="1"/>
  <c r="T165" i="216"/>
  <c r="Y165" i="216" s="1"/>
  <c r="Z165" i="216" s="1"/>
  <c r="S165" i="216"/>
  <c r="U165" i="216" s="1"/>
  <c r="V165" i="216" s="1"/>
  <c r="T149" i="216"/>
  <c r="Y149" i="216" s="1"/>
  <c r="Z149" i="216" s="1"/>
  <c r="S149" i="216"/>
  <c r="U149" i="216" s="1"/>
  <c r="V149" i="216" s="1"/>
  <c r="T133" i="216"/>
  <c r="Y133" i="216" s="1"/>
  <c r="Z133" i="216" s="1"/>
  <c r="S133" i="216"/>
  <c r="U133" i="216" s="1"/>
  <c r="V133" i="216" s="1"/>
  <c r="T117" i="216"/>
  <c r="Y117" i="216" s="1"/>
  <c r="Z117" i="216" s="1"/>
  <c r="S117" i="216"/>
  <c r="U117" i="216" s="1"/>
  <c r="V117" i="216" s="1"/>
  <c r="T203" i="216"/>
  <c r="Y203" i="216" s="1"/>
  <c r="Z203" i="216" s="1"/>
  <c r="S203" i="216"/>
  <c r="U203" i="216" s="1"/>
  <c r="V203" i="216" s="1"/>
  <c r="AO51" i="216"/>
  <c r="W51" i="216"/>
  <c r="X51" i="216" s="1"/>
  <c r="AO59" i="216"/>
  <c r="W59" i="216"/>
  <c r="X59" i="216" s="1"/>
  <c r="AO67" i="216"/>
  <c r="W67" i="216"/>
  <c r="X67" i="216" s="1"/>
  <c r="AO75" i="216"/>
  <c r="W75" i="216"/>
  <c r="X75" i="216" s="1"/>
  <c r="AO83" i="216"/>
  <c r="W83" i="216"/>
  <c r="X83" i="216" s="1"/>
  <c r="AO91" i="216"/>
  <c r="W91" i="216"/>
  <c r="X91" i="216" s="1"/>
  <c r="AO99" i="216"/>
  <c r="W99" i="216"/>
  <c r="X99" i="216" s="1"/>
  <c r="AO107" i="216"/>
  <c r="W107" i="216"/>
  <c r="X107" i="216" s="1"/>
  <c r="M488" i="216"/>
  <c r="N431" i="216"/>
  <c r="N389" i="216"/>
  <c r="M330" i="216"/>
  <c r="M343" i="216"/>
  <c r="N206" i="216"/>
  <c r="N184" i="216"/>
  <c r="N168" i="216"/>
  <c r="N152" i="216"/>
  <c r="N136" i="216"/>
  <c r="N120" i="216"/>
  <c r="S51" i="216"/>
  <c r="U51" i="216" s="1"/>
  <c r="V51" i="216" s="1"/>
  <c r="S59" i="216"/>
  <c r="U59" i="216" s="1"/>
  <c r="V59" i="216" s="1"/>
  <c r="S67" i="216"/>
  <c r="U67" i="216" s="1"/>
  <c r="V67" i="216" s="1"/>
  <c r="S75" i="216"/>
  <c r="U75" i="216" s="1"/>
  <c r="V75" i="216" s="1"/>
  <c r="S83" i="216"/>
  <c r="U83" i="216" s="1"/>
  <c r="V83" i="216" s="1"/>
  <c r="S91" i="216"/>
  <c r="U91" i="216" s="1"/>
  <c r="V91" i="216" s="1"/>
  <c r="S99" i="216"/>
  <c r="U99" i="216" s="1"/>
  <c r="V99" i="216" s="1"/>
  <c r="S107" i="216"/>
  <c r="U107" i="216" s="1"/>
  <c r="V107" i="216" s="1"/>
  <c r="AO434" i="216"/>
  <c r="W434" i="216"/>
  <c r="X434" i="216" s="1"/>
  <c r="W429" i="216"/>
  <c r="X429" i="216" s="1"/>
  <c r="AO429" i="216"/>
  <c r="AO368" i="216"/>
  <c r="W368" i="216"/>
  <c r="X368" i="216" s="1"/>
  <c r="W306" i="216"/>
  <c r="X306" i="216" s="1"/>
  <c r="AO306" i="216"/>
  <c r="W282" i="216"/>
  <c r="X282" i="216" s="1"/>
  <c r="AO282" i="216"/>
  <c r="W233" i="216"/>
  <c r="X233" i="216" s="1"/>
  <c r="AO233" i="216"/>
  <c r="W221" i="216"/>
  <c r="X221" i="216" s="1"/>
  <c r="AO221" i="216"/>
  <c r="AO205" i="216"/>
  <c r="W205" i="216"/>
  <c r="X205" i="216" s="1"/>
  <c r="W206" i="216"/>
  <c r="X206" i="216" s="1"/>
  <c r="AO206" i="216"/>
  <c r="S477" i="216"/>
  <c r="U477" i="216" s="1"/>
  <c r="V477" i="216" s="1"/>
  <c r="T477" i="216"/>
  <c r="Y477" i="216" s="1"/>
  <c r="Z477" i="216" s="1"/>
  <c r="S429" i="216"/>
  <c r="U429" i="216" s="1"/>
  <c r="V429" i="216" s="1"/>
  <c r="T429" i="216"/>
  <c r="Y429" i="216" s="1"/>
  <c r="Z429" i="216" s="1"/>
  <c r="S410" i="216"/>
  <c r="U410" i="216" s="1"/>
  <c r="V410" i="216" s="1"/>
  <c r="T410" i="216"/>
  <c r="Y410" i="216" s="1"/>
  <c r="Z410" i="216" s="1"/>
  <c r="S385" i="216"/>
  <c r="U385" i="216" s="1"/>
  <c r="V385" i="216" s="1"/>
  <c r="T385" i="216"/>
  <c r="Y385" i="216" s="1"/>
  <c r="Z385" i="216" s="1"/>
  <c r="T366" i="216"/>
  <c r="Y366" i="216" s="1"/>
  <c r="Z366" i="216" s="1"/>
  <c r="S366" i="216"/>
  <c r="U366" i="216" s="1"/>
  <c r="V366" i="216" s="1"/>
  <c r="T371" i="216"/>
  <c r="Y371" i="216" s="1"/>
  <c r="Z371" i="216" s="1"/>
  <c r="S371" i="216"/>
  <c r="U371" i="216" s="1"/>
  <c r="V371" i="216" s="1"/>
  <c r="T342" i="216"/>
  <c r="Y342" i="216" s="1"/>
  <c r="Z342" i="216" s="1"/>
  <c r="S342" i="216"/>
  <c r="U342" i="216" s="1"/>
  <c r="V342" i="216" s="1"/>
  <c r="T400" i="216"/>
  <c r="Y400" i="216" s="1"/>
  <c r="Z400" i="216" s="1"/>
  <c r="S400" i="216"/>
  <c r="U400" i="216" s="1"/>
  <c r="V400" i="216" s="1"/>
  <c r="T327" i="216"/>
  <c r="Y327" i="216" s="1"/>
  <c r="Z327" i="216" s="1"/>
  <c r="S327" i="216"/>
  <c r="U327" i="216" s="1"/>
  <c r="V327" i="216" s="1"/>
  <c r="T305" i="216"/>
  <c r="Y305" i="216" s="1"/>
  <c r="Z305" i="216" s="1"/>
  <c r="S305" i="216"/>
  <c r="U305" i="216" s="1"/>
  <c r="V305" i="216" s="1"/>
  <c r="T279" i="216"/>
  <c r="Y279" i="216" s="1"/>
  <c r="Z279" i="216" s="1"/>
  <c r="S279" i="216"/>
  <c r="U279" i="216" s="1"/>
  <c r="V279" i="216" s="1"/>
  <c r="T234" i="216"/>
  <c r="Y234" i="216" s="1"/>
  <c r="Z234" i="216" s="1"/>
  <c r="S234" i="216"/>
  <c r="U234" i="216" s="1"/>
  <c r="V234" i="216" s="1"/>
  <c r="T218" i="216"/>
  <c r="Y218" i="216" s="1"/>
  <c r="Z218" i="216" s="1"/>
  <c r="S218" i="216"/>
  <c r="U218" i="216" s="1"/>
  <c r="V218" i="216" s="1"/>
  <c r="S198" i="216"/>
  <c r="U198" i="216" s="1"/>
  <c r="V198" i="216" s="1"/>
  <c r="T198" i="216"/>
  <c r="Y198" i="216" s="1"/>
  <c r="Z198" i="216" s="1"/>
  <c r="T182" i="216"/>
  <c r="Y182" i="216" s="1"/>
  <c r="Z182" i="216" s="1"/>
  <c r="S182" i="216"/>
  <c r="U182" i="216" s="1"/>
  <c r="V182" i="216" s="1"/>
  <c r="T166" i="216"/>
  <c r="Y166" i="216" s="1"/>
  <c r="Z166" i="216" s="1"/>
  <c r="S166" i="216"/>
  <c r="U166" i="216" s="1"/>
  <c r="V166" i="216" s="1"/>
  <c r="T150" i="216"/>
  <c r="Y150" i="216" s="1"/>
  <c r="Z150" i="216" s="1"/>
  <c r="S150" i="216"/>
  <c r="U150" i="216" s="1"/>
  <c r="V150" i="216" s="1"/>
  <c r="T134" i="216"/>
  <c r="Y134" i="216" s="1"/>
  <c r="Z134" i="216" s="1"/>
  <c r="S134" i="216"/>
  <c r="U134" i="216" s="1"/>
  <c r="V134" i="216" s="1"/>
  <c r="T118" i="216"/>
  <c r="Y118" i="216" s="1"/>
  <c r="Z118" i="216" s="1"/>
  <c r="S118" i="216"/>
  <c r="U118" i="216" s="1"/>
  <c r="V118" i="216" s="1"/>
  <c r="AO23" i="216"/>
  <c r="W23" i="216"/>
  <c r="N29" i="216"/>
  <c r="N39" i="216"/>
  <c r="N491" i="216"/>
  <c r="N466" i="216"/>
  <c r="N422" i="216"/>
  <c r="N396" i="216"/>
  <c r="N380" i="216"/>
  <c r="N350" i="216"/>
  <c r="N299" i="216"/>
  <c r="N283" i="216"/>
  <c r="N267" i="216"/>
  <c r="N251" i="216"/>
  <c r="N365" i="216"/>
  <c r="N243" i="216"/>
  <c r="N222" i="216"/>
  <c r="N225" i="216"/>
  <c r="M209" i="216"/>
  <c r="M193" i="216"/>
  <c r="N198" i="216"/>
  <c r="AO490" i="216"/>
  <c r="W490" i="216"/>
  <c r="X490" i="216" s="1"/>
  <c r="AO479" i="216"/>
  <c r="W479" i="216"/>
  <c r="X479" i="216" s="1"/>
  <c r="AO461" i="216"/>
  <c r="W461" i="216"/>
  <c r="X461" i="216" s="1"/>
  <c r="W437" i="216"/>
  <c r="X437" i="216" s="1"/>
  <c r="AO437" i="216"/>
  <c r="W391" i="216"/>
  <c r="X391" i="216" s="1"/>
  <c r="AO391" i="216"/>
  <c r="AO375" i="216"/>
  <c r="W375" i="216"/>
  <c r="X375" i="216" s="1"/>
  <c r="AO336" i="216"/>
  <c r="W336" i="216"/>
  <c r="X336" i="216" s="1"/>
  <c r="AO320" i="216"/>
  <c r="W320" i="216"/>
  <c r="X320" i="216" s="1"/>
  <c r="AO309" i="216"/>
  <c r="W309" i="216"/>
  <c r="X309" i="216" s="1"/>
  <c r="AO293" i="216"/>
  <c r="W293" i="216"/>
  <c r="X293" i="216" s="1"/>
  <c r="AO277" i="216"/>
  <c r="W277" i="216"/>
  <c r="X277" i="216" s="1"/>
  <c r="AO261" i="216"/>
  <c r="W261" i="216"/>
  <c r="X261" i="216" s="1"/>
  <c r="AO245" i="216"/>
  <c r="W245" i="216"/>
  <c r="X245" i="216" s="1"/>
  <c r="AO216" i="216"/>
  <c r="W216" i="216"/>
  <c r="X216" i="216" s="1"/>
  <c r="T462" i="216"/>
  <c r="Y462" i="216" s="1"/>
  <c r="Z462" i="216" s="1"/>
  <c r="S462" i="216"/>
  <c r="U462" i="216" s="1"/>
  <c r="V462" i="216" s="1"/>
  <c r="T426" i="216"/>
  <c r="Y426" i="216" s="1"/>
  <c r="Z426" i="216" s="1"/>
  <c r="S426" i="216"/>
  <c r="U426" i="216" s="1"/>
  <c r="V426" i="216" s="1"/>
  <c r="S290" i="216"/>
  <c r="U290" i="216" s="1"/>
  <c r="V290" i="216" s="1"/>
  <c r="T290" i="216"/>
  <c r="Y290" i="216" s="1"/>
  <c r="Z290" i="216" s="1"/>
  <c r="S258" i="216"/>
  <c r="U258" i="216" s="1"/>
  <c r="V258" i="216" s="1"/>
  <c r="T258" i="216"/>
  <c r="Y258" i="216" s="1"/>
  <c r="Z258" i="216" s="1"/>
  <c r="T273" i="216"/>
  <c r="Y273" i="216" s="1"/>
  <c r="Z273" i="216" s="1"/>
  <c r="S273" i="216"/>
  <c r="U273" i="216" s="1"/>
  <c r="V273" i="216" s="1"/>
  <c r="T175" i="216"/>
  <c r="Y175" i="216" s="1"/>
  <c r="Z175" i="216" s="1"/>
  <c r="S175" i="216"/>
  <c r="U175" i="216" s="1"/>
  <c r="V175" i="216" s="1"/>
  <c r="T143" i="216"/>
  <c r="Y143" i="216" s="1"/>
  <c r="Z143" i="216" s="1"/>
  <c r="S143" i="216"/>
  <c r="U143" i="216" s="1"/>
  <c r="V143" i="216" s="1"/>
  <c r="T111" i="216"/>
  <c r="Y111" i="216" s="1"/>
  <c r="Z111" i="216" s="1"/>
  <c r="S111" i="216"/>
  <c r="U111" i="216" s="1"/>
  <c r="V111" i="216" s="1"/>
  <c r="N28" i="216"/>
  <c r="Q41" i="216"/>
  <c r="N41" i="216"/>
  <c r="M45" i="216"/>
  <c r="M49" i="216"/>
  <c r="M53" i="216"/>
  <c r="M57" i="216"/>
  <c r="M61" i="216"/>
  <c r="M65" i="216"/>
  <c r="M69" i="216"/>
  <c r="M73" i="216"/>
  <c r="M77" i="216"/>
  <c r="M81" i="216"/>
  <c r="M85" i="216"/>
  <c r="M89" i="216"/>
  <c r="M93" i="216"/>
  <c r="M97" i="216"/>
  <c r="M101" i="216"/>
  <c r="M105" i="216"/>
  <c r="M492" i="216"/>
  <c r="N475" i="216"/>
  <c r="N473" i="216"/>
  <c r="M448" i="216"/>
  <c r="N441" i="216"/>
  <c r="N428" i="216"/>
  <c r="N410" i="216"/>
  <c r="N393" i="216"/>
  <c r="N377" i="216"/>
  <c r="M364" i="216"/>
  <c r="N346" i="216"/>
  <c r="M334" i="216"/>
  <c r="M318" i="216"/>
  <c r="N337" i="216"/>
  <c r="N321" i="216"/>
  <c r="N305" i="216"/>
  <c r="N289" i="216"/>
  <c r="N273" i="216"/>
  <c r="N257" i="216"/>
  <c r="N371" i="216"/>
  <c r="N355" i="216"/>
  <c r="N241" i="216"/>
  <c r="N228" i="216"/>
  <c r="N212" i="216"/>
  <c r="N196" i="216"/>
  <c r="N188" i="216"/>
  <c r="N172" i="216"/>
  <c r="N156" i="216"/>
  <c r="N140" i="216"/>
  <c r="N124" i="216"/>
  <c r="AO50" i="216"/>
  <c r="W50" i="216"/>
  <c r="X50" i="216" s="1"/>
  <c r="AO58" i="216"/>
  <c r="W58" i="216"/>
  <c r="X58" i="216" s="1"/>
  <c r="AO66" i="216"/>
  <c r="W66" i="216"/>
  <c r="X66" i="216" s="1"/>
  <c r="AO74" i="216"/>
  <c r="W74" i="216"/>
  <c r="X74" i="216" s="1"/>
  <c r="AO82" i="216"/>
  <c r="W82" i="216"/>
  <c r="X82" i="216" s="1"/>
  <c r="AO90" i="216"/>
  <c r="W90" i="216"/>
  <c r="X90" i="216" s="1"/>
  <c r="AO98" i="216"/>
  <c r="W98" i="216"/>
  <c r="X98" i="216" s="1"/>
  <c r="AO106" i="216"/>
  <c r="W106" i="216"/>
  <c r="X106" i="216" s="1"/>
  <c r="AO474" i="216"/>
  <c r="AO444" i="216"/>
  <c r="W444" i="216"/>
  <c r="X444" i="216" s="1"/>
  <c r="AO424" i="216"/>
  <c r="W424" i="216"/>
  <c r="X424" i="216" s="1"/>
  <c r="W404" i="216"/>
  <c r="X404" i="216" s="1"/>
  <c r="AO404" i="216"/>
  <c r="AO374" i="216"/>
  <c r="W374" i="216"/>
  <c r="X374" i="216" s="1"/>
  <c r="AO358" i="216"/>
  <c r="W358" i="216"/>
  <c r="X358" i="216" s="1"/>
  <c r="W312" i="216"/>
  <c r="X312" i="216" s="1"/>
  <c r="AO312" i="216"/>
  <c r="W276" i="216"/>
  <c r="X276" i="216" s="1"/>
  <c r="AO276" i="216"/>
  <c r="W239" i="216"/>
  <c r="X239" i="216" s="1"/>
  <c r="AO239" i="216"/>
  <c r="W227" i="216"/>
  <c r="X227" i="216" s="1"/>
  <c r="AO227" i="216"/>
  <c r="AO211" i="216"/>
  <c r="W211" i="216"/>
  <c r="X211" i="216" s="1"/>
  <c r="AO195" i="216"/>
  <c r="W195" i="216"/>
  <c r="X195" i="216" s="1"/>
  <c r="S490" i="216"/>
  <c r="U490" i="216" s="1"/>
  <c r="V490" i="216" s="1"/>
  <c r="S383" i="216"/>
  <c r="U383" i="216" s="1"/>
  <c r="V383" i="216" s="1"/>
  <c r="T383" i="216"/>
  <c r="Y383" i="216" s="1"/>
  <c r="Z383" i="216" s="1"/>
  <c r="T361" i="216"/>
  <c r="Y361" i="216" s="1"/>
  <c r="Z361" i="216" s="1"/>
  <c r="S361" i="216"/>
  <c r="U361" i="216" s="1"/>
  <c r="V361" i="216" s="1"/>
  <c r="T316" i="216"/>
  <c r="Y316" i="216" s="1"/>
  <c r="Z316" i="216" s="1"/>
  <c r="S316" i="216"/>
  <c r="U316" i="216" s="1"/>
  <c r="V316" i="216" s="1"/>
  <c r="S200" i="216"/>
  <c r="U200" i="216" s="1"/>
  <c r="V200" i="216" s="1"/>
  <c r="T200" i="216"/>
  <c r="Y200" i="216" s="1"/>
  <c r="Z200" i="216" s="1"/>
  <c r="N27" i="216"/>
  <c r="M490" i="216"/>
  <c r="M483" i="216"/>
  <c r="N478" i="216"/>
  <c r="N444" i="216"/>
  <c r="N439" i="216"/>
  <c r="N426" i="216"/>
  <c r="N433" i="216"/>
  <c r="N406" i="216"/>
  <c r="N391" i="216"/>
  <c r="N416" i="216"/>
  <c r="M362" i="216"/>
  <c r="M332" i="216"/>
  <c r="M316" i="216"/>
  <c r="N335" i="216"/>
  <c r="N319" i="216"/>
  <c r="N303" i="216"/>
  <c r="N287" i="216"/>
  <c r="N271" i="216"/>
  <c r="N255" i="216"/>
  <c r="N369" i="216"/>
  <c r="N237" i="216"/>
  <c r="N226" i="216"/>
  <c r="N229" i="216"/>
  <c r="N213" i="216"/>
  <c r="N186" i="216"/>
  <c r="N170" i="216"/>
  <c r="N154" i="216"/>
  <c r="N138" i="216"/>
  <c r="N122" i="216"/>
  <c r="S476" i="216"/>
  <c r="U476" i="216" s="1"/>
  <c r="V476" i="216" s="1"/>
  <c r="T424" i="216"/>
  <c r="Y424" i="216" s="1"/>
  <c r="Z424" i="216" s="1"/>
  <c r="T415" i="216"/>
  <c r="Y415" i="216" s="1"/>
  <c r="Z415" i="216" s="1"/>
  <c r="T398" i="216"/>
  <c r="Y398" i="216" s="1"/>
  <c r="Z398" i="216" s="1"/>
  <c r="T330" i="216"/>
  <c r="Y330" i="216" s="1"/>
  <c r="Z330" i="216" s="1"/>
  <c r="T333" i="216"/>
  <c r="Y333" i="216" s="1"/>
  <c r="Z333" i="216" s="1"/>
  <c r="T317" i="216"/>
  <c r="Y317" i="216" s="1"/>
  <c r="Z317" i="216" s="1"/>
  <c r="T301" i="216"/>
  <c r="Y301" i="216" s="1"/>
  <c r="Z301" i="216" s="1"/>
  <c r="T277" i="216"/>
  <c r="Y277" i="216" s="1"/>
  <c r="Z277" i="216" s="1"/>
  <c r="T261" i="216"/>
  <c r="Y261" i="216" s="1"/>
  <c r="Z261" i="216" s="1"/>
  <c r="T375" i="216"/>
  <c r="Y375" i="216" s="1"/>
  <c r="Z375" i="216" s="1"/>
  <c r="T359" i="216"/>
  <c r="Y359" i="216" s="1"/>
  <c r="Z359" i="216" s="1"/>
  <c r="T216" i="216"/>
  <c r="Y216" i="216" s="1"/>
  <c r="Z216" i="216" s="1"/>
  <c r="S206" i="216"/>
  <c r="U206" i="216" s="1"/>
  <c r="V206" i="216" s="1"/>
  <c r="T184" i="216"/>
  <c r="Y184" i="216" s="1"/>
  <c r="Z184" i="216" s="1"/>
  <c r="T168" i="216"/>
  <c r="Y168" i="216" s="1"/>
  <c r="Z168" i="216" s="1"/>
  <c r="T152" i="216"/>
  <c r="Y152" i="216" s="1"/>
  <c r="Z152" i="216" s="1"/>
  <c r="T136" i="216"/>
  <c r="Y136" i="216" s="1"/>
  <c r="Z136" i="216" s="1"/>
  <c r="T120" i="216"/>
  <c r="Y120" i="216" s="1"/>
  <c r="Z120" i="216" s="1"/>
  <c r="T491" i="216"/>
  <c r="Y491" i="216" s="1"/>
  <c r="Z491" i="216" s="1"/>
  <c r="T466" i="216"/>
  <c r="Y466" i="216" s="1"/>
  <c r="Z466" i="216" s="1"/>
  <c r="T430" i="216"/>
  <c r="Y430" i="216" s="1"/>
  <c r="Z430" i="216" s="1"/>
  <c r="T380" i="216"/>
  <c r="Y380" i="216" s="1"/>
  <c r="Z380" i="216" s="1"/>
  <c r="S349" i="216"/>
  <c r="U349" i="216" s="1"/>
  <c r="V349" i="216" s="1"/>
  <c r="T350" i="216"/>
  <c r="Y350" i="216" s="1"/>
  <c r="Z350" i="216" s="1"/>
  <c r="T291" i="216"/>
  <c r="Y291" i="216" s="1"/>
  <c r="Z291" i="216" s="1"/>
  <c r="T275" i="216"/>
  <c r="Y275" i="216" s="1"/>
  <c r="Z275" i="216" s="1"/>
  <c r="T373" i="216"/>
  <c r="Y373" i="216" s="1"/>
  <c r="Z373" i="216" s="1"/>
  <c r="T357" i="216"/>
  <c r="Y357" i="216" s="1"/>
  <c r="Z357" i="216" s="1"/>
  <c r="S286" i="216"/>
  <c r="U286" i="216" s="1"/>
  <c r="V286" i="216" s="1"/>
  <c r="T193" i="216"/>
  <c r="Y193" i="216" s="1"/>
  <c r="Z193" i="216" s="1"/>
  <c r="S435" i="216"/>
  <c r="U435" i="216" s="1"/>
  <c r="V435" i="216" s="1"/>
  <c r="T329" i="216"/>
  <c r="Y329" i="216" s="1"/>
  <c r="Z329" i="216" s="1"/>
  <c r="T313" i="216"/>
  <c r="Y313" i="216" s="1"/>
  <c r="Z313" i="216" s="1"/>
  <c r="T220" i="216"/>
  <c r="Y220" i="216" s="1"/>
  <c r="Z220" i="216" s="1"/>
  <c r="T180" i="216"/>
  <c r="Y180" i="216" s="1"/>
  <c r="Z180" i="216" s="1"/>
  <c r="T164" i="216"/>
  <c r="Y164" i="216" s="1"/>
  <c r="Z164" i="216" s="1"/>
  <c r="T148" i="216"/>
  <c r="Y148" i="216" s="1"/>
  <c r="Z148" i="216" s="1"/>
  <c r="T132" i="216"/>
  <c r="Y132" i="216" s="1"/>
  <c r="Z132" i="216" s="1"/>
  <c r="T116" i="216"/>
  <c r="Y116" i="216" s="1"/>
  <c r="Z116" i="216" s="1"/>
  <c r="AO488" i="216"/>
  <c r="W488" i="216"/>
  <c r="X488" i="216" s="1"/>
  <c r="W477" i="216"/>
  <c r="X477" i="216" s="1"/>
  <c r="AO477" i="216"/>
  <c r="AO448" i="216"/>
  <c r="W448" i="216"/>
  <c r="X448" i="216" s="1"/>
  <c r="W397" i="216"/>
  <c r="X397" i="216" s="1"/>
  <c r="AO397" i="216"/>
  <c r="W381" i="216"/>
  <c r="X381" i="216" s="1"/>
  <c r="AO381" i="216"/>
  <c r="AO348" i="216"/>
  <c r="W348" i="216"/>
  <c r="X348" i="216" s="1"/>
  <c r="AO330" i="216"/>
  <c r="W330" i="216"/>
  <c r="X330" i="216" s="1"/>
  <c r="AO314" i="216"/>
  <c r="W314" i="216"/>
  <c r="X314" i="216" s="1"/>
  <c r="AO303" i="216"/>
  <c r="W303" i="216"/>
  <c r="X303" i="216" s="1"/>
  <c r="AO287" i="216"/>
  <c r="W287" i="216"/>
  <c r="X287" i="216" s="1"/>
  <c r="AO271" i="216"/>
  <c r="W271" i="216"/>
  <c r="X271" i="216" s="1"/>
  <c r="AO255" i="216"/>
  <c r="W255" i="216"/>
  <c r="X255" i="216" s="1"/>
  <c r="AO214" i="216"/>
  <c r="W214" i="216"/>
  <c r="X214" i="216" s="1"/>
  <c r="T493" i="216"/>
  <c r="Y493" i="216" s="1"/>
  <c r="Z493" i="216" s="1"/>
  <c r="S493" i="216"/>
  <c r="U493" i="216" s="1"/>
  <c r="V493" i="216" s="1"/>
  <c r="S478" i="216"/>
  <c r="U478" i="216" s="1"/>
  <c r="V478" i="216" s="1"/>
  <c r="T478" i="216"/>
  <c r="Y478" i="216" s="1"/>
  <c r="Z478" i="216" s="1"/>
  <c r="T468" i="216"/>
  <c r="Y468" i="216" s="1"/>
  <c r="Z468" i="216" s="1"/>
  <c r="S468" i="216"/>
  <c r="U468" i="216" s="1"/>
  <c r="V468" i="216" s="1"/>
  <c r="T452" i="216"/>
  <c r="Y452" i="216" s="1"/>
  <c r="Z452" i="216" s="1"/>
  <c r="S452" i="216"/>
  <c r="U452" i="216" s="1"/>
  <c r="V452" i="216" s="1"/>
  <c r="S445" i="216"/>
  <c r="U445" i="216" s="1"/>
  <c r="V445" i="216" s="1"/>
  <c r="T445" i="216"/>
  <c r="Y445" i="216" s="1"/>
  <c r="Z445" i="216" s="1"/>
  <c r="S417" i="216"/>
  <c r="U417" i="216" s="1"/>
  <c r="V417" i="216" s="1"/>
  <c r="T417" i="216"/>
  <c r="Y417" i="216" s="1"/>
  <c r="Z417" i="216" s="1"/>
  <c r="T432" i="216"/>
  <c r="Y432" i="216" s="1"/>
  <c r="Z432" i="216" s="1"/>
  <c r="S432" i="216"/>
  <c r="U432" i="216" s="1"/>
  <c r="V432" i="216" s="1"/>
  <c r="T392" i="216"/>
  <c r="Y392" i="216" s="1"/>
  <c r="Z392" i="216" s="1"/>
  <c r="S392" i="216"/>
  <c r="U392" i="216" s="1"/>
  <c r="V392" i="216" s="1"/>
  <c r="T344" i="216"/>
  <c r="Y344" i="216" s="1"/>
  <c r="Z344" i="216" s="1"/>
  <c r="S344" i="216"/>
  <c r="U344" i="216" s="1"/>
  <c r="V344" i="216" s="1"/>
  <c r="S304" i="216"/>
  <c r="U304" i="216" s="1"/>
  <c r="V304" i="216" s="1"/>
  <c r="T304" i="216"/>
  <c r="Y304" i="216" s="1"/>
  <c r="Z304" i="216" s="1"/>
  <c r="S288" i="216"/>
  <c r="U288" i="216" s="1"/>
  <c r="V288" i="216" s="1"/>
  <c r="T288" i="216"/>
  <c r="Y288" i="216" s="1"/>
  <c r="Z288" i="216" s="1"/>
  <c r="S272" i="216"/>
  <c r="U272" i="216" s="1"/>
  <c r="V272" i="216" s="1"/>
  <c r="T272" i="216"/>
  <c r="Y272" i="216" s="1"/>
  <c r="Z272" i="216" s="1"/>
  <c r="S256" i="216"/>
  <c r="U256" i="216" s="1"/>
  <c r="V256" i="216" s="1"/>
  <c r="T256" i="216"/>
  <c r="Y256" i="216" s="1"/>
  <c r="Z256" i="216" s="1"/>
  <c r="T287" i="216"/>
  <c r="Y287" i="216" s="1"/>
  <c r="Z287" i="216" s="1"/>
  <c r="S287" i="216"/>
  <c r="U287" i="216" s="1"/>
  <c r="V287" i="216" s="1"/>
  <c r="S244" i="216"/>
  <c r="U244" i="216" s="1"/>
  <c r="V244" i="216" s="1"/>
  <c r="T251" i="216"/>
  <c r="Y251" i="216" s="1"/>
  <c r="Z251" i="216" s="1"/>
  <c r="S251" i="216"/>
  <c r="U251" i="216" s="1"/>
  <c r="V251" i="216" s="1"/>
  <c r="S235" i="216"/>
  <c r="U235" i="216" s="1"/>
  <c r="V235" i="216" s="1"/>
  <c r="T235" i="216"/>
  <c r="Y235" i="216" s="1"/>
  <c r="Z235" i="216" s="1"/>
  <c r="S225" i="216"/>
  <c r="U225" i="216" s="1"/>
  <c r="V225" i="216" s="1"/>
  <c r="T225" i="216"/>
  <c r="Y225" i="216" s="1"/>
  <c r="Z225" i="216" s="1"/>
  <c r="S197" i="216"/>
  <c r="U197" i="216" s="1"/>
  <c r="V197" i="216" s="1"/>
  <c r="T177" i="216"/>
  <c r="Y177" i="216" s="1"/>
  <c r="Z177" i="216" s="1"/>
  <c r="S177" i="216"/>
  <c r="U177" i="216" s="1"/>
  <c r="V177" i="216" s="1"/>
  <c r="T161" i="216"/>
  <c r="Y161" i="216" s="1"/>
  <c r="Z161" i="216" s="1"/>
  <c r="S161" i="216"/>
  <c r="U161" i="216" s="1"/>
  <c r="V161" i="216" s="1"/>
  <c r="T145" i="216"/>
  <c r="Y145" i="216" s="1"/>
  <c r="Z145" i="216" s="1"/>
  <c r="S145" i="216"/>
  <c r="U145" i="216" s="1"/>
  <c r="V145" i="216" s="1"/>
  <c r="T129" i="216"/>
  <c r="Y129" i="216" s="1"/>
  <c r="Z129" i="216" s="1"/>
  <c r="S129" i="216"/>
  <c r="U129" i="216" s="1"/>
  <c r="V129" i="216" s="1"/>
  <c r="T113" i="216"/>
  <c r="Y113" i="216" s="1"/>
  <c r="Z113" i="216" s="1"/>
  <c r="S113" i="216"/>
  <c r="U113" i="216" s="1"/>
  <c r="V113" i="216" s="1"/>
  <c r="T25" i="216"/>
  <c r="Y25" i="216" s="1"/>
  <c r="Z25" i="216" s="1"/>
  <c r="S25" i="216"/>
  <c r="U25" i="216" s="1"/>
  <c r="V25" i="216" s="1"/>
  <c r="AO53" i="216"/>
  <c r="W53" i="216"/>
  <c r="X53" i="216" s="1"/>
  <c r="AO61" i="216"/>
  <c r="W61" i="216"/>
  <c r="X61" i="216" s="1"/>
  <c r="AO69" i="216"/>
  <c r="W69" i="216"/>
  <c r="X69" i="216" s="1"/>
  <c r="AO77" i="216"/>
  <c r="W77" i="216"/>
  <c r="X77" i="216" s="1"/>
  <c r="AO85" i="216"/>
  <c r="W85" i="216"/>
  <c r="X85" i="216" s="1"/>
  <c r="AO93" i="216"/>
  <c r="W93" i="216"/>
  <c r="X93" i="216" s="1"/>
  <c r="AO101" i="216"/>
  <c r="W101" i="216"/>
  <c r="X101" i="216" s="1"/>
  <c r="W110" i="216"/>
  <c r="X110" i="216" s="1"/>
  <c r="AO110" i="216"/>
  <c r="M397" i="216"/>
  <c r="M381" i="216"/>
  <c r="N338" i="216"/>
  <c r="N322" i="216"/>
  <c r="S38" i="216"/>
  <c r="U38" i="216" s="1"/>
  <c r="V38" i="216" s="1"/>
  <c r="AO452" i="216"/>
  <c r="W452" i="216"/>
  <c r="X452" i="216" s="1"/>
  <c r="AO430" i="216"/>
  <c r="W430" i="216"/>
  <c r="X430" i="216" s="1"/>
  <c r="W421" i="216"/>
  <c r="X421" i="216" s="1"/>
  <c r="AO421" i="216"/>
  <c r="AO364" i="216"/>
  <c r="W364" i="216"/>
  <c r="X364" i="216" s="1"/>
  <c r="W298" i="216"/>
  <c r="X298" i="216" s="1"/>
  <c r="AO298" i="216"/>
  <c r="W243" i="216"/>
  <c r="X243" i="216" s="1"/>
  <c r="AO243" i="216"/>
  <c r="W217" i="216"/>
  <c r="X217" i="216" s="1"/>
  <c r="AO217" i="216"/>
  <c r="AO201" i="216"/>
  <c r="W201" i="216"/>
  <c r="X201" i="216" s="1"/>
  <c r="W198" i="216"/>
  <c r="X198" i="216" s="1"/>
  <c r="AO198" i="216"/>
  <c r="T459" i="216"/>
  <c r="Y459" i="216" s="1"/>
  <c r="Z459" i="216" s="1"/>
  <c r="S459" i="216"/>
  <c r="U459" i="216" s="1"/>
  <c r="V459" i="216" s="1"/>
  <c r="S425" i="216"/>
  <c r="U425" i="216" s="1"/>
  <c r="V425" i="216" s="1"/>
  <c r="T425" i="216"/>
  <c r="Y425" i="216" s="1"/>
  <c r="Z425" i="216" s="1"/>
  <c r="S405" i="216"/>
  <c r="U405" i="216" s="1"/>
  <c r="V405" i="216" s="1"/>
  <c r="T405" i="216"/>
  <c r="Y405" i="216" s="1"/>
  <c r="Z405" i="216" s="1"/>
  <c r="S377" i="216"/>
  <c r="U377" i="216" s="1"/>
  <c r="V377" i="216" s="1"/>
  <c r="T377" i="216"/>
  <c r="Y377" i="216" s="1"/>
  <c r="Z377" i="216" s="1"/>
  <c r="T362" i="216"/>
  <c r="Y362" i="216" s="1"/>
  <c r="Z362" i="216" s="1"/>
  <c r="S362" i="216"/>
  <c r="U362" i="216" s="1"/>
  <c r="V362" i="216" s="1"/>
  <c r="T363" i="216"/>
  <c r="Y363" i="216" s="1"/>
  <c r="Z363" i="216" s="1"/>
  <c r="S363" i="216"/>
  <c r="U363" i="216" s="1"/>
  <c r="V363" i="216" s="1"/>
  <c r="T334" i="216"/>
  <c r="Y334" i="216" s="1"/>
  <c r="Z334" i="216" s="1"/>
  <c r="S334" i="216"/>
  <c r="U334" i="216" s="1"/>
  <c r="V334" i="216" s="1"/>
  <c r="T339" i="216"/>
  <c r="Y339" i="216" s="1"/>
  <c r="Z339" i="216" s="1"/>
  <c r="S339" i="216"/>
  <c r="U339" i="216" s="1"/>
  <c r="V339" i="216" s="1"/>
  <c r="T323" i="216"/>
  <c r="Y323" i="216" s="1"/>
  <c r="Z323" i="216" s="1"/>
  <c r="S323" i="216"/>
  <c r="U323" i="216" s="1"/>
  <c r="V323" i="216" s="1"/>
  <c r="T263" i="216"/>
  <c r="Y263" i="216" s="1"/>
  <c r="Z263" i="216" s="1"/>
  <c r="S263" i="216"/>
  <c r="U263" i="216" s="1"/>
  <c r="V263" i="216" s="1"/>
  <c r="T230" i="216"/>
  <c r="Y230" i="216" s="1"/>
  <c r="Z230" i="216" s="1"/>
  <c r="S230" i="216"/>
  <c r="U230" i="216" s="1"/>
  <c r="V230" i="216" s="1"/>
  <c r="T214" i="216"/>
  <c r="Y214" i="216" s="1"/>
  <c r="Z214" i="216" s="1"/>
  <c r="S214" i="216"/>
  <c r="U214" i="216" s="1"/>
  <c r="V214" i="216" s="1"/>
  <c r="T205" i="216"/>
  <c r="Y205" i="216" s="1"/>
  <c r="Z205" i="216" s="1"/>
  <c r="S205" i="216"/>
  <c r="U205" i="216" s="1"/>
  <c r="V205" i="216" s="1"/>
  <c r="T178" i="216"/>
  <c r="Y178" i="216" s="1"/>
  <c r="Z178" i="216" s="1"/>
  <c r="S178" i="216"/>
  <c r="U178" i="216" s="1"/>
  <c r="V178" i="216" s="1"/>
  <c r="T162" i="216"/>
  <c r="Y162" i="216" s="1"/>
  <c r="Z162" i="216" s="1"/>
  <c r="S162" i="216"/>
  <c r="U162" i="216" s="1"/>
  <c r="V162" i="216" s="1"/>
  <c r="T146" i="216"/>
  <c r="Y146" i="216" s="1"/>
  <c r="Z146" i="216" s="1"/>
  <c r="S146" i="216"/>
  <c r="U146" i="216" s="1"/>
  <c r="V146" i="216" s="1"/>
  <c r="T130" i="216"/>
  <c r="Y130" i="216" s="1"/>
  <c r="Z130" i="216" s="1"/>
  <c r="S130" i="216"/>
  <c r="U130" i="216" s="1"/>
  <c r="V130" i="216" s="1"/>
  <c r="T114" i="216"/>
  <c r="Y114" i="216" s="1"/>
  <c r="Z114" i="216" s="1"/>
  <c r="S114" i="216"/>
  <c r="U114" i="216" s="1"/>
  <c r="V114" i="216" s="1"/>
  <c r="M477" i="216"/>
  <c r="M453" i="216"/>
  <c r="N451" i="216"/>
  <c r="M443" i="216"/>
  <c r="M430" i="216"/>
  <c r="M421" i="216"/>
  <c r="N405" i="216"/>
  <c r="N366" i="216"/>
  <c r="M307" i="216"/>
  <c r="M291" i="216"/>
  <c r="M275" i="216"/>
  <c r="M259" i="216"/>
  <c r="M294" i="216"/>
  <c r="M214" i="216"/>
  <c r="M217" i="216"/>
  <c r="AO486" i="216"/>
  <c r="W486" i="216"/>
  <c r="X486" i="216" s="1"/>
  <c r="W475" i="216"/>
  <c r="X475" i="216" s="1"/>
  <c r="AO475" i="216"/>
  <c r="W473" i="216"/>
  <c r="X473" i="216" s="1"/>
  <c r="AO473" i="216"/>
  <c r="AO456" i="216"/>
  <c r="W456" i="216"/>
  <c r="X456" i="216" s="1"/>
  <c r="W387" i="216"/>
  <c r="X387" i="216" s="1"/>
  <c r="AO387" i="216"/>
  <c r="W406" i="216"/>
  <c r="X406" i="216" s="1"/>
  <c r="AO406" i="216"/>
  <c r="AO332" i="216"/>
  <c r="W332" i="216"/>
  <c r="X332" i="216" s="1"/>
  <c r="AO316" i="216"/>
  <c r="W316" i="216"/>
  <c r="X316" i="216" s="1"/>
  <c r="AO305" i="216"/>
  <c r="W305" i="216"/>
  <c r="X305" i="216" s="1"/>
  <c r="AO289" i="216"/>
  <c r="W289" i="216"/>
  <c r="X289" i="216" s="1"/>
  <c r="AO273" i="216"/>
  <c r="W273" i="216"/>
  <c r="X273" i="216" s="1"/>
  <c r="AO257" i="216"/>
  <c r="W257" i="216"/>
  <c r="X257" i="216" s="1"/>
  <c r="AO228" i="216"/>
  <c r="W228" i="216"/>
  <c r="X228" i="216" s="1"/>
  <c r="AO212" i="216"/>
  <c r="W212" i="216"/>
  <c r="X212" i="216" s="1"/>
  <c r="T487" i="216"/>
  <c r="Y487" i="216" s="1"/>
  <c r="Z487" i="216" s="1"/>
  <c r="S487" i="216"/>
  <c r="U487" i="216" s="1"/>
  <c r="V487" i="216" s="1"/>
  <c r="T450" i="216"/>
  <c r="Y450" i="216" s="1"/>
  <c r="Z450" i="216" s="1"/>
  <c r="S450" i="216"/>
  <c r="U450" i="216" s="1"/>
  <c r="V450" i="216" s="1"/>
  <c r="S439" i="216"/>
  <c r="U439" i="216" s="1"/>
  <c r="V439" i="216" s="1"/>
  <c r="T439" i="216"/>
  <c r="Y439" i="216" s="1"/>
  <c r="Z439" i="216" s="1"/>
  <c r="S409" i="216"/>
  <c r="U409" i="216" s="1"/>
  <c r="V409" i="216" s="1"/>
  <c r="T409" i="216"/>
  <c r="Y409" i="216" s="1"/>
  <c r="Z409" i="216" s="1"/>
  <c r="S412" i="216"/>
  <c r="U412" i="216" s="1"/>
  <c r="V412" i="216" s="1"/>
  <c r="T412" i="216"/>
  <c r="Y412" i="216" s="1"/>
  <c r="Z412" i="216" s="1"/>
  <c r="S314" i="216"/>
  <c r="U314" i="216" s="1"/>
  <c r="V314" i="216" s="1"/>
  <c r="T314" i="216"/>
  <c r="Y314" i="216" s="1"/>
  <c r="Z314" i="216" s="1"/>
  <c r="S282" i="216"/>
  <c r="U282" i="216" s="1"/>
  <c r="V282" i="216" s="1"/>
  <c r="T282" i="216"/>
  <c r="Y282" i="216" s="1"/>
  <c r="Z282" i="216" s="1"/>
  <c r="S250" i="216"/>
  <c r="U250" i="216" s="1"/>
  <c r="V250" i="216" s="1"/>
  <c r="T250" i="216"/>
  <c r="Y250" i="216" s="1"/>
  <c r="Z250" i="216" s="1"/>
  <c r="S241" i="216"/>
  <c r="U241" i="216" s="1"/>
  <c r="V241" i="216" s="1"/>
  <c r="T241" i="216"/>
  <c r="Y241" i="216" s="1"/>
  <c r="Z241" i="216" s="1"/>
  <c r="T257" i="216"/>
  <c r="Y257" i="216" s="1"/>
  <c r="Z257" i="216" s="1"/>
  <c r="S257" i="216"/>
  <c r="U257" i="216" s="1"/>
  <c r="V257" i="216" s="1"/>
  <c r="T167" i="216"/>
  <c r="Y167" i="216" s="1"/>
  <c r="Z167" i="216" s="1"/>
  <c r="S167" i="216"/>
  <c r="U167" i="216" s="1"/>
  <c r="V167" i="216" s="1"/>
  <c r="T135" i="216"/>
  <c r="Y135" i="216" s="1"/>
  <c r="Z135" i="216" s="1"/>
  <c r="S135" i="216"/>
  <c r="U135" i="216" s="1"/>
  <c r="V135" i="216" s="1"/>
  <c r="M401" i="216"/>
  <c r="M385" i="216"/>
  <c r="N342" i="216"/>
  <c r="N326" i="216"/>
  <c r="M313" i="216"/>
  <c r="M297" i="216"/>
  <c r="M281" i="216"/>
  <c r="M265" i="216"/>
  <c r="M249" i="216"/>
  <c r="M220" i="216"/>
  <c r="T29" i="216"/>
  <c r="Y29" i="216" s="1"/>
  <c r="Z29" i="216" s="1"/>
  <c r="T33" i="216"/>
  <c r="Y33" i="216" s="1"/>
  <c r="Z33" i="216" s="1"/>
  <c r="T45" i="216"/>
  <c r="Y45" i="216" s="1"/>
  <c r="Z45" i="216" s="1"/>
  <c r="AO52" i="216"/>
  <c r="W52" i="216"/>
  <c r="X52" i="216" s="1"/>
  <c r="AO60" i="216"/>
  <c r="W60" i="216"/>
  <c r="X60" i="216" s="1"/>
  <c r="AO68" i="216"/>
  <c r="W68" i="216"/>
  <c r="X68" i="216" s="1"/>
  <c r="AO76" i="216"/>
  <c r="W76" i="216"/>
  <c r="X76" i="216" s="1"/>
  <c r="AO84" i="216"/>
  <c r="W84" i="216"/>
  <c r="X84" i="216" s="1"/>
  <c r="AO92" i="216"/>
  <c r="W92" i="216"/>
  <c r="X92" i="216" s="1"/>
  <c r="AO100" i="216"/>
  <c r="W100" i="216"/>
  <c r="X100" i="216" s="1"/>
  <c r="AO108" i="216"/>
  <c r="W108" i="216"/>
  <c r="X108" i="216" s="1"/>
  <c r="W470" i="216"/>
  <c r="X470" i="216" s="1"/>
  <c r="AO470" i="216"/>
  <c r="AO440" i="216"/>
  <c r="W440" i="216"/>
  <c r="X440" i="216" s="1"/>
  <c r="AO420" i="216"/>
  <c r="W420" i="216"/>
  <c r="X420" i="216" s="1"/>
  <c r="AO370" i="216"/>
  <c r="W370" i="216"/>
  <c r="X370" i="216" s="1"/>
  <c r="W304" i="216"/>
  <c r="X304" i="216" s="1"/>
  <c r="AO304" i="216"/>
  <c r="W268" i="216"/>
  <c r="X268" i="216" s="1"/>
  <c r="AO268" i="216"/>
  <c r="W231" i="216"/>
  <c r="X231" i="216" s="1"/>
  <c r="AO231" i="216"/>
  <c r="W223" i="216"/>
  <c r="X223" i="216" s="1"/>
  <c r="AO223" i="216"/>
  <c r="AO207" i="216"/>
  <c r="W207" i="216"/>
  <c r="X207" i="216" s="1"/>
  <c r="T481" i="216"/>
  <c r="Y481" i="216" s="1"/>
  <c r="Z481" i="216" s="1"/>
  <c r="S481" i="216"/>
  <c r="U481" i="216" s="1"/>
  <c r="V481" i="216" s="1"/>
  <c r="T340" i="216"/>
  <c r="Y340" i="216" s="1"/>
  <c r="Z340" i="216" s="1"/>
  <c r="S340" i="216"/>
  <c r="U340" i="216" s="1"/>
  <c r="V340" i="216" s="1"/>
  <c r="T384" i="216"/>
  <c r="Y384" i="216" s="1"/>
  <c r="Z384" i="216" s="1"/>
  <c r="S384" i="216"/>
  <c r="U384" i="216" s="1"/>
  <c r="V384" i="216" s="1"/>
  <c r="M481" i="216"/>
  <c r="M487" i="216"/>
  <c r="M461" i="216"/>
  <c r="N459" i="216"/>
  <c r="M434" i="216"/>
  <c r="N409" i="216"/>
  <c r="M399" i="216"/>
  <c r="M383" i="216"/>
  <c r="N370" i="216"/>
  <c r="M412" i="216"/>
  <c r="M311" i="216"/>
  <c r="M295" i="216"/>
  <c r="M279" i="216"/>
  <c r="M263" i="216"/>
  <c r="M247" i="216"/>
  <c r="M314" i="216"/>
  <c r="M298" i="216"/>
  <c r="M282" i="216"/>
  <c r="M235" i="216"/>
  <c r="M218" i="216"/>
  <c r="M221" i="216"/>
  <c r="M205" i="216"/>
  <c r="S479" i="216"/>
  <c r="U479" i="216" s="1"/>
  <c r="V479" i="216" s="1"/>
  <c r="T437" i="216"/>
  <c r="Y437" i="216" s="1"/>
  <c r="Z437" i="216" s="1"/>
  <c r="T423" i="216"/>
  <c r="Y423" i="216" s="1"/>
  <c r="Z423" i="216" s="1"/>
  <c r="T436" i="216"/>
  <c r="Y436" i="216" s="1"/>
  <c r="Z436" i="216" s="1"/>
  <c r="T389" i="216"/>
  <c r="Y389" i="216" s="1"/>
  <c r="Z389" i="216" s="1"/>
  <c r="S368" i="216"/>
  <c r="U368" i="216" s="1"/>
  <c r="V368" i="216" s="1"/>
  <c r="S338" i="216"/>
  <c r="U338" i="216" s="1"/>
  <c r="V338" i="216" s="1"/>
  <c r="S322" i="216"/>
  <c r="U322" i="216" s="1"/>
  <c r="V322" i="216" s="1"/>
  <c r="S309" i="216"/>
  <c r="U309" i="216" s="1"/>
  <c r="V309" i="216" s="1"/>
  <c r="S293" i="216"/>
  <c r="U293" i="216" s="1"/>
  <c r="V293" i="216" s="1"/>
  <c r="T227" i="216"/>
  <c r="Y227" i="216" s="1"/>
  <c r="Z227" i="216" s="1"/>
  <c r="S211" i="216"/>
  <c r="U211" i="216" s="1"/>
  <c r="V211" i="216" s="1"/>
  <c r="T194" i="216"/>
  <c r="Y194" i="216" s="1"/>
  <c r="Z194" i="216" s="1"/>
  <c r="T192" i="216"/>
  <c r="Y192" i="216" s="1"/>
  <c r="Z192" i="216" s="1"/>
  <c r="S486" i="216"/>
  <c r="U486" i="216" s="1"/>
  <c r="V486" i="216" s="1"/>
  <c r="S440" i="216"/>
  <c r="U440" i="216" s="1"/>
  <c r="V440" i="216" s="1"/>
  <c r="T443" i="216"/>
  <c r="Y443" i="216" s="1"/>
  <c r="Z443" i="216" s="1"/>
  <c r="S422" i="216"/>
  <c r="U422" i="216" s="1"/>
  <c r="V422" i="216" s="1"/>
  <c r="T414" i="216"/>
  <c r="Y414" i="216" s="1"/>
  <c r="Z414" i="216" s="1"/>
  <c r="T395" i="216"/>
  <c r="Y395" i="216" s="1"/>
  <c r="Z395" i="216" s="1"/>
  <c r="T379" i="216"/>
  <c r="Y379" i="216" s="1"/>
  <c r="Z379" i="216" s="1"/>
  <c r="S336" i="216"/>
  <c r="U336" i="216" s="1"/>
  <c r="V336" i="216" s="1"/>
  <c r="S320" i="216"/>
  <c r="U320" i="216" s="1"/>
  <c r="V320" i="216" s="1"/>
  <c r="S307" i="216"/>
  <c r="U307" i="216" s="1"/>
  <c r="V307" i="216" s="1"/>
  <c r="S259" i="216"/>
  <c r="U259" i="216" s="1"/>
  <c r="V259" i="216" s="1"/>
  <c r="T245" i="216"/>
  <c r="Y245" i="216" s="1"/>
  <c r="Z245" i="216" s="1"/>
  <c r="S201" i="216"/>
  <c r="U201" i="216" s="1"/>
  <c r="V201" i="216" s="1"/>
  <c r="T204" i="216"/>
  <c r="Y204" i="216" s="1"/>
  <c r="Z204" i="216" s="1"/>
  <c r="T473" i="216"/>
  <c r="Y473" i="216" s="1"/>
  <c r="Z473" i="216" s="1"/>
  <c r="T427" i="216"/>
  <c r="Y427" i="216" s="1"/>
  <c r="Z427" i="216" s="1"/>
  <c r="S372" i="216"/>
  <c r="U372" i="216" s="1"/>
  <c r="V372" i="216" s="1"/>
  <c r="S356" i="216"/>
  <c r="U356" i="216" s="1"/>
  <c r="V356" i="216" s="1"/>
  <c r="S228" i="216"/>
  <c r="U228" i="216" s="1"/>
  <c r="V228" i="216" s="1"/>
  <c r="S212" i="216"/>
  <c r="U212" i="216" s="1"/>
  <c r="V212" i="216" s="1"/>
  <c r="T196" i="216"/>
  <c r="Y196" i="216" s="1"/>
  <c r="Z196" i="216" s="1"/>
  <c r="AO484" i="216"/>
  <c r="W484" i="216"/>
  <c r="X484" i="216" s="1"/>
  <c r="AO483" i="216"/>
  <c r="W483" i="216"/>
  <c r="X483" i="216" s="1"/>
  <c r="AO467" i="216"/>
  <c r="W467" i="216"/>
  <c r="X467" i="216" s="1"/>
  <c r="W443" i="216"/>
  <c r="X443" i="216" s="1"/>
  <c r="AO443" i="216"/>
  <c r="W393" i="216"/>
  <c r="X393" i="216" s="1"/>
  <c r="AO393" i="216"/>
  <c r="W377" i="216"/>
  <c r="X377" i="216" s="1"/>
  <c r="AO377" i="216"/>
  <c r="W343" i="216"/>
  <c r="X343" i="216" s="1"/>
  <c r="AO343" i="216"/>
  <c r="AO326" i="216"/>
  <c r="W326" i="216"/>
  <c r="X326" i="216" s="1"/>
  <c r="AO299" i="216"/>
  <c r="W299" i="216"/>
  <c r="X299" i="216" s="1"/>
  <c r="AO283" i="216"/>
  <c r="W283" i="216"/>
  <c r="X283" i="216" s="1"/>
  <c r="AO267" i="216"/>
  <c r="W267" i="216"/>
  <c r="X267" i="216" s="1"/>
  <c r="AO251" i="216"/>
  <c r="W251" i="216"/>
  <c r="X251" i="216" s="1"/>
  <c r="AO226" i="216"/>
  <c r="W226" i="216"/>
  <c r="X226" i="216" s="1"/>
  <c r="T489" i="216"/>
  <c r="Y489" i="216" s="1"/>
  <c r="Z489" i="216" s="1"/>
  <c r="S489" i="216"/>
  <c r="U489" i="216" s="1"/>
  <c r="V489" i="216" s="1"/>
  <c r="S474" i="216"/>
  <c r="U474" i="216" s="1"/>
  <c r="V474" i="216" s="1"/>
  <c r="T474" i="216"/>
  <c r="Y474" i="216" s="1"/>
  <c r="Z474" i="216" s="1"/>
  <c r="S464" i="216"/>
  <c r="U464" i="216" s="1"/>
  <c r="V464" i="216" s="1"/>
  <c r="T464" i="216"/>
  <c r="Y464" i="216" s="1"/>
  <c r="Z464" i="216" s="1"/>
  <c r="S448" i="216"/>
  <c r="U448" i="216" s="1"/>
  <c r="V448" i="216" s="1"/>
  <c r="S441" i="216"/>
  <c r="U441" i="216" s="1"/>
  <c r="V441" i="216" s="1"/>
  <c r="T441" i="216"/>
  <c r="Y441" i="216" s="1"/>
  <c r="Z441" i="216" s="1"/>
  <c r="S438" i="216"/>
  <c r="U438" i="216" s="1"/>
  <c r="V438" i="216" s="1"/>
  <c r="T438" i="216"/>
  <c r="Y438" i="216" s="1"/>
  <c r="Z438" i="216" s="1"/>
  <c r="S406" i="216"/>
  <c r="U406" i="216" s="1"/>
  <c r="V406" i="216" s="1"/>
  <c r="T406" i="216"/>
  <c r="Y406" i="216" s="1"/>
  <c r="Z406" i="216" s="1"/>
  <c r="S408" i="216"/>
  <c r="U408" i="216" s="1"/>
  <c r="V408" i="216" s="1"/>
  <c r="T408" i="216"/>
  <c r="Y408" i="216" s="1"/>
  <c r="Z408" i="216" s="1"/>
  <c r="T411" i="216"/>
  <c r="Y411" i="216" s="1"/>
  <c r="Z411" i="216" s="1"/>
  <c r="S411" i="216"/>
  <c r="U411" i="216" s="1"/>
  <c r="V411" i="216" s="1"/>
  <c r="S404" i="216"/>
  <c r="U404" i="216" s="1"/>
  <c r="V404" i="216" s="1"/>
  <c r="T404" i="216"/>
  <c r="Y404" i="216" s="1"/>
  <c r="Z404" i="216" s="1"/>
  <c r="T348" i="216"/>
  <c r="Y348" i="216" s="1"/>
  <c r="Z348" i="216" s="1"/>
  <c r="S348" i="216"/>
  <c r="U348" i="216" s="1"/>
  <c r="V348" i="216" s="1"/>
  <c r="S300" i="216"/>
  <c r="U300" i="216" s="1"/>
  <c r="V300" i="216" s="1"/>
  <c r="T300" i="216"/>
  <c r="Y300" i="216" s="1"/>
  <c r="Z300" i="216" s="1"/>
  <c r="S284" i="216"/>
  <c r="U284" i="216" s="1"/>
  <c r="V284" i="216" s="1"/>
  <c r="T284" i="216"/>
  <c r="Y284" i="216" s="1"/>
  <c r="Z284" i="216" s="1"/>
  <c r="S268" i="216"/>
  <c r="U268" i="216" s="1"/>
  <c r="V268" i="216" s="1"/>
  <c r="T268" i="216"/>
  <c r="Y268" i="216" s="1"/>
  <c r="Z268" i="216" s="1"/>
  <c r="S252" i="216"/>
  <c r="U252" i="216" s="1"/>
  <c r="V252" i="216" s="1"/>
  <c r="T252" i="216"/>
  <c r="Y252" i="216" s="1"/>
  <c r="Z252" i="216" s="1"/>
  <c r="S233" i="216"/>
  <c r="U233" i="216" s="1"/>
  <c r="V233" i="216" s="1"/>
  <c r="T233" i="216"/>
  <c r="Y233" i="216" s="1"/>
  <c r="Z233" i="216" s="1"/>
  <c r="T281" i="216"/>
  <c r="Y281" i="216" s="1"/>
  <c r="Z281" i="216" s="1"/>
  <c r="S281" i="216"/>
  <c r="U281" i="216" s="1"/>
  <c r="V281" i="216" s="1"/>
  <c r="S221" i="216"/>
  <c r="U221" i="216" s="1"/>
  <c r="V221" i="216" s="1"/>
  <c r="T221" i="216"/>
  <c r="Y221" i="216" s="1"/>
  <c r="Z221" i="216" s="1"/>
  <c r="T189" i="216"/>
  <c r="Y189" i="216" s="1"/>
  <c r="Z189" i="216" s="1"/>
  <c r="S189" i="216"/>
  <c r="U189" i="216" s="1"/>
  <c r="V189" i="216" s="1"/>
  <c r="T173" i="216"/>
  <c r="Y173" i="216" s="1"/>
  <c r="Z173" i="216" s="1"/>
  <c r="S173" i="216"/>
  <c r="U173" i="216" s="1"/>
  <c r="V173" i="216" s="1"/>
  <c r="T157" i="216"/>
  <c r="Y157" i="216" s="1"/>
  <c r="Z157" i="216" s="1"/>
  <c r="S157" i="216"/>
  <c r="U157" i="216" s="1"/>
  <c r="V157" i="216" s="1"/>
  <c r="T141" i="216"/>
  <c r="Y141" i="216" s="1"/>
  <c r="Z141" i="216" s="1"/>
  <c r="S141" i="216"/>
  <c r="U141" i="216" s="1"/>
  <c r="V141" i="216" s="1"/>
  <c r="T125" i="216"/>
  <c r="Y125" i="216" s="1"/>
  <c r="Z125" i="216" s="1"/>
  <c r="S125" i="216"/>
  <c r="U125" i="216" s="1"/>
  <c r="V125" i="216" s="1"/>
  <c r="T207" i="216"/>
  <c r="Y207" i="216" s="1"/>
  <c r="Z207" i="216" s="1"/>
  <c r="S207" i="216"/>
  <c r="U207" i="216" s="1"/>
  <c r="V207" i="216" s="1"/>
  <c r="T24" i="216"/>
  <c r="Y24" i="216" s="1"/>
  <c r="Z24" i="216" s="1"/>
  <c r="S24" i="216"/>
  <c r="U24" i="216" s="1"/>
  <c r="V24" i="216" s="1"/>
  <c r="N30" i="216"/>
  <c r="AO45" i="216"/>
  <c r="W45" i="216"/>
  <c r="X45" i="216" s="1"/>
  <c r="AO55" i="216"/>
  <c r="W55" i="216"/>
  <c r="X55" i="216" s="1"/>
  <c r="AO63" i="216"/>
  <c r="W63" i="216"/>
  <c r="X63" i="216" s="1"/>
  <c r="AO71" i="216"/>
  <c r="W71" i="216"/>
  <c r="X71" i="216" s="1"/>
  <c r="AO79" i="216"/>
  <c r="W79" i="216"/>
  <c r="X79" i="216" s="1"/>
  <c r="AO87" i="216"/>
  <c r="W87" i="216"/>
  <c r="X87" i="216" s="1"/>
  <c r="AO95" i="216"/>
  <c r="W95" i="216"/>
  <c r="X95" i="216" s="1"/>
  <c r="AO103" i="216"/>
  <c r="W103" i="216"/>
  <c r="X103" i="216" s="1"/>
  <c r="P46" i="216"/>
  <c r="M46" i="216"/>
  <c r="N423" i="216"/>
  <c r="N418" i="216"/>
  <c r="N397" i="216"/>
  <c r="N381" i="216"/>
  <c r="M338" i="216"/>
  <c r="M322" i="216"/>
  <c r="N375" i="216"/>
  <c r="N231" i="216"/>
  <c r="N194" i="216"/>
  <c r="N176" i="216"/>
  <c r="N160" i="216"/>
  <c r="N144" i="216"/>
  <c r="N128" i="216"/>
  <c r="N112" i="216"/>
  <c r="S49" i="216"/>
  <c r="U49" i="216" s="1"/>
  <c r="V49" i="216" s="1"/>
  <c r="S53" i="216"/>
  <c r="U53" i="216" s="1"/>
  <c r="V53" i="216" s="1"/>
  <c r="S57" i="216"/>
  <c r="U57" i="216" s="1"/>
  <c r="V57" i="216" s="1"/>
  <c r="S61" i="216"/>
  <c r="U61" i="216" s="1"/>
  <c r="V61" i="216" s="1"/>
  <c r="S65" i="216"/>
  <c r="U65" i="216" s="1"/>
  <c r="V65" i="216" s="1"/>
  <c r="S69" i="216"/>
  <c r="U69" i="216" s="1"/>
  <c r="V69" i="216" s="1"/>
  <c r="S73" i="216"/>
  <c r="U73" i="216" s="1"/>
  <c r="V73" i="216" s="1"/>
  <c r="S77" i="216"/>
  <c r="U77" i="216" s="1"/>
  <c r="V77" i="216" s="1"/>
  <c r="S81" i="216"/>
  <c r="U81" i="216" s="1"/>
  <c r="V81" i="216" s="1"/>
  <c r="S85" i="216"/>
  <c r="U85" i="216" s="1"/>
  <c r="V85" i="216" s="1"/>
  <c r="S89" i="216"/>
  <c r="U89" i="216" s="1"/>
  <c r="V89" i="216" s="1"/>
  <c r="S93" i="216"/>
  <c r="U93" i="216" s="1"/>
  <c r="V93" i="216" s="1"/>
  <c r="S97" i="216"/>
  <c r="U97" i="216" s="1"/>
  <c r="V97" i="216" s="1"/>
  <c r="S101" i="216"/>
  <c r="U101" i="216" s="1"/>
  <c r="V101" i="216" s="1"/>
  <c r="S105" i="216"/>
  <c r="U105" i="216" s="1"/>
  <c r="V105" i="216" s="1"/>
  <c r="AO442" i="216"/>
  <c r="W442" i="216"/>
  <c r="X442" i="216" s="1"/>
  <c r="AO426" i="216"/>
  <c r="W426" i="216"/>
  <c r="X426" i="216" s="1"/>
  <c r="W416" i="216"/>
  <c r="X416" i="216" s="1"/>
  <c r="AO416" i="216"/>
  <c r="AO360" i="216"/>
  <c r="W360" i="216"/>
  <c r="X360" i="216" s="1"/>
  <c r="W294" i="216"/>
  <c r="X294" i="216" s="1"/>
  <c r="AO294" i="216"/>
  <c r="W235" i="216"/>
  <c r="X235" i="216" s="1"/>
  <c r="AO235" i="216"/>
  <c r="W229" i="216"/>
  <c r="X229" i="216" s="1"/>
  <c r="AO229" i="216"/>
  <c r="W213" i="216"/>
  <c r="X213" i="216" s="1"/>
  <c r="AO213" i="216"/>
  <c r="AO197" i="216"/>
  <c r="W197" i="216"/>
  <c r="X197" i="216" s="1"/>
  <c r="T492" i="216"/>
  <c r="Y492" i="216" s="1"/>
  <c r="Z492" i="216" s="1"/>
  <c r="S492" i="216"/>
  <c r="U492" i="216" s="1"/>
  <c r="V492" i="216" s="1"/>
  <c r="T451" i="216"/>
  <c r="Y451" i="216" s="1"/>
  <c r="Z451" i="216" s="1"/>
  <c r="S451" i="216"/>
  <c r="U451" i="216" s="1"/>
  <c r="V451" i="216" s="1"/>
  <c r="S421" i="216"/>
  <c r="U421" i="216" s="1"/>
  <c r="V421" i="216" s="1"/>
  <c r="T421" i="216"/>
  <c r="Y421" i="216" s="1"/>
  <c r="Z421" i="216" s="1"/>
  <c r="S401" i="216"/>
  <c r="U401" i="216" s="1"/>
  <c r="V401" i="216" s="1"/>
  <c r="T401" i="216"/>
  <c r="Y401" i="216" s="1"/>
  <c r="Z401" i="216" s="1"/>
  <c r="T374" i="216"/>
  <c r="Y374" i="216" s="1"/>
  <c r="Z374" i="216" s="1"/>
  <c r="S374" i="216"/>
  <c r="U374" i="216" s="1"/>
  <c r="V374" i="216" s="1"/>
  <c r="T358" i="216"/>
  <c r="Y358" i="216" s="1"/>
  <c r="Z358" i="216" s="1"/>
  <c r="S358" i="216"/>
  <c r="U358" i="216" s="1"/>
  <c r="V358" i="216" s="1"/>
  <c r="T355" i="216"/>
  <c r="Y355" i="216" s="1"/>
  <c r="Z355" i="216" s="1"/>
  <c r="S355" i="216"/>
  <c r="U355" i="216" s="1"/>
  <c r="V355" i="216" s="1"/>
  <c r="T326" i="216"/>
  <c r="Y326" i="216" s="1"/>
  <c r="Z326" i="216" s="1"/>
  <c r="S326" i="216"/>
  <c r="U326" i="216" s="1"/>
  <c r="V326" i="216" s="1"/>
  <c r="T335" i="216"/>
  <c r="Y335" i="216" s="1"/>
  <c r="Z335" i="216" s="1"/>
  <c r="S335" i="216"/>
  <c r="U335" i="216" s="1"/>
  <c r="V335" i="216" s="1"/>
  <c r="T319" i="216"/>
  <c r="Y319" i="216" s="1"/>
  <c r="Z319" i="216" s="1"/>
  <c r="S319" i="216"/>
  <c r="U319" i="216" s="1"/>
  <c r="V319" i="216" s="1"/>
  <c r="S237" i="216"/>
  <c r="U237" i="216" s="1"/>
  <c r="V237" i="216" s="1"/>
  <c r="T237" i="216"/>
  <c r="Y237" i="216" s="1"/>
  <c r="Z237" i="216" s="1"/>
  <c r="T226" i="216"/>
  <c r="Y226" i="216" s="1"/>
  <c r="Z226" i="216" s="1"/>
  <c r="S226" i="216"/>
  <c r="U226" i="216" s="1"/>
  <c r="V226" i="216" s="1"/>
  <c r="S210" i="216"/>
  <c r="U210" i="216" s="1"/>
  <c r="V210" i="216" s="1"/>
  <c r="T210" i="216"/>
  <c r="Y210" i="216" s="1"/>
  <c r="Z210" i="216" s="1"/>
  <c r="T190" i="216"/>
  <c r="Y190" i="216" s="1"/>
  <c r="Z190" i="216" s="1"/>
  <c r="S190" i="216"/>
  <c r="U190" i="216" s="1"/>
  <c r="V190" i="216" s="1"/>
  <c r="T174" i="216"/>
  <c r="Y174" i="216" s="1"/>
  <c r="Z174" i="216" s="1"/>
  <c r="S174" i="216"/>
  <c r="U174" i="216" s="1"/>
  <c r="V174" i="216" s="1"/>
  <c r="T158" i="216"/>
  <c r="Y158" i="216" s="1"/>
  <c r="Z158" i="216" s="1"/>
  <c r="S158" i="216"/>
  <c r="U158" i="216" s="1"/>
  <c r="V158" i="216" s="1"/>
  <c r="T142" i="216"/>
  <c r="Y142" i="216" s="1"/>
  <c r="Z142" i="216" s="1"/>
  <c r="S142" i="216"/>
  <c r="U142" i="216" s="1"/>
  <c r="V142" i="216" s="1"/>
  <c r="T126" i="216"/>
  <c r="Y126" i="216" s="1"/>
  <c r="Z126" i="216" s="1"/>
  <c r="S126" i="216"/>
  <c r="U126" i="216" s="1"/>
  <c r="V126" i="216" s="1"/>
  <c r="N34" i="216"/>
  <c r="P48" i="216"/>
  <c r="M48" i="216"/>
  <c r="N477" i="216"/>
  <c r="M467" i="216"/>
  <c r="N453" i="216"/>
  <c r="N443" i="216"/>
  <c r="N430" i="216"/>
  <c r="N388" i="216"/>
  <c r="N414" i="216"/>
  <c r="M349" i="216"/>
  <c r="N307" i="216"/>
  <c r="N291" i="216"/>
  <c r="N275" i="216"/>
  <c r="N259" i="216"/>
  <c r="N373" i="216"/>
  <c r="N357" i="216"/>
  <c r="N230" i="216"/>
  <c r="N214" i="216"/>
  <c r="N217" i="216"/>
  <c r="M201" i="216"/>
  <c r="AO491" i="216"/>
  <c r="W491" i="216"/>
  <c r="X491" i="216" s="1"/>
  <c r="AO469" i="216"/>
  <c r="W469" i="216"/>
  <c r="X469" i="216" s="1"/>
  <c r="AO445" i="216"/>
  <c r="W445" i="216"/>
  <c r="X445" i="216" s="1"/>
  <c r="AO451" i="216"/>
  <c r="W451" i="216"/>
  <c r="X451" i="216" s="1"/>
  <c r="W399" i="216"/>
  <c r="X399" i="216" s="1"/>
  <c r="AO399" i="216"/>
  <c r="W383" i="216"/>
  <c r="X383" i="216" s="1"/>
  <c r="AO383" i="216"/>
  <c r="W351" i="216"/>
  <c r="X351" i="216" s="1"/>
  <c r="AO351" i="216"/>
  <c r="AO328" i="216"/>
  <c r="W328" i="216"/>
  <c r="X328" i="216" s="1"/>
  <c r="AO301" i="216"/>
  <c r="W301" i="216"/>
  <c r="X301" i="216" s="1"/>
  <c r="AO285" i="216"/>
  <c r="W285" i="216"/>
  <c r="X285" i="216" s="1"/>
  <c r="AO269" i="216"/>
  <c r="W269" i="216"/>
  <c r="X269" i="216" s="1"/>
  <c r="AO253" i="216"/>
  <c r="W253" i="216"/>
  <c r="X253" i="216" s="1"/>
  <c r="AO224" i="216"/>
  <c r="W224" i="216"/>
  <c r="X224" i="216" s="1"/>
  <c r="T483" i="216"/>
  <c r="Y483" i="216" s="1"/>
  <c r="Z483" i="216" s="1"/>
  <c r="S483" i="216"/>
  <c r="U483" i="216" s="1"/>
  <c r="V483" i="216" s="1"/>
  <c r="S471" i="216"/>
  <c r="U471" i="216" s="1"/>
  <c r="V471" i="216" s="1"/>
  <c r="T471" i="216"/>
  <c r="Y471" i="216" s="1"/>
  <c r="Z471" i="216" s="1"/>
  <c r="T446" i="216"/>
  <c r="Y446" i="216" s="1"/>
  <c r="Z446" i="216" s="1"/>
  <c r="S446" i="216"/>
  <c r="U446" i="216" s="1"/>
  <c r="V446" i="216" s="1"/>
  <c r="T444" i="216"/>
  <c r="Y444" i="216" s="1"/>
  <c r="Z444" i="216" s="1"/>
  <c r="S444" i="216"/>
  <c r="U444" i="216" s="1"/>
  <c r="V444" i="216" s="1"/>
  <c r="S416" i="216"/>
  <c r="U416" i="216" s="1"/>
  <c r="V416" i="216" s="1"/>
  <c r="T416" i="216"/>
  <c r="Y416" i="216" s="1"/>
  <c r="Z416" i="216" s="1"/>
  <c r="T402" i="216"/>
  <c r="Y402" i="216" s="1"/>
  <c r="Z402" i="216" s="1"/>
  <c r="S402" i="216"/>
  <c r="U402" i="216" s="1"/>
  <c r="V402" i="216" s="1"/>
  <c r="T346" i="216"/>
  <c r="Y346" i="216" s="1"/>
  <c r="Z346" i="216" s="1"/>
  <c r="S346" i="216"/>
  <c r="U346" i="216" s="1"/>
  <c r="V346" i="216" s="1"/>
  <c r="S306" i="216"/>
  <c r="U306" i="216" s="1"/>
  <c r="V306" i="216" s="1"/>
  <c r="T306" i="216"/>
  <c r="Y306" i="216" s="1"/>
  <c r="Z306" i="216" s="1"/>
  <c r="S274" i="216"/>
  <c r="U274" i="216" s="1"/>
  <c r="V274" i="216" s="1"/>
  <c r="T274" i="216"/>
  <c r="Y274" i="216" s="1"/>
  <c r="Z274" i="216" s="1"/>
  <c r="T311" i="216"/>
  <c r="Y311" i="216" s="1"/>
  <c r="Z311" i="216" s="1"/>
  <c r="S311" i="216"/>
  <c r="U311" i="216" s="1"/>
  <c r="V311" i="216" s="1"/>
  <c r="S376" i="216"/>
  <c r="U376" i="216" s="1"/>
  <c r="V376" i="216" s="1"/>
  <c r="T376" i="216"/>
  <c r="Y376" i="216" s="1"/>
  <c r="Z376" i="216" s="1"/>
  <c r="T236" i="216"/>
  <c r="Y236" i="216" s="1"/>
  <c r="Z236" i="216" s="1"/>
  <c r="S236" i="216"/>
  <c r="U236" i="216" s="1"/>
  <c r="V236" i="216" s="1"/>
  <c r="S223" i="216"/>
  <c r="U223" i="216" s="1"/>
  <c r="V223" i="216" s="1"/>
  <c r="T223" i="216"/>
  <c r="Y223" i="216" s="1"/>
  <c r="Z223" i="216" s="1"/>
  <c r="T191" i="216"/>
  <c r="Y191" i="216" s="1"/>
  <c r="Z191" i="216" s="1"/>
  <c r="S191" i="216"/>
  <c r="U191" i="216" s="1"/>
  <c r="V191" i="216" s="1"/>
  <c r="T159" i="216"/>
  <c r="Y159" i="216" s="1"/>
  <c r="Z159" i="216" s="1"/>
  <c r="S159" i="216"/>
  <c r="U159" i="216" s="1"/>
  <c r="V159" i="216" s="1"/>
  <c r="T127" i="216"/>
  <c r="Y127" i="216" s="1"/>
  <c r="Z127" i="216" s="1"/>
  <c r="S127" i="216"/>
  <c r="U127" i="216" s="1"/>
  <c r="V127" i="216" s="1"/>
  <c r="N33" i="216"/>
  <c r="M51" i="216"/>
  <c r="M55" i="216"/>
  <c r="M59" i="216"/>
  <c r="M63" i="216"/>
  <c r="M67" i="216"/>
  <c r="M71" i="216"/>
  <c r="M75" i="216"/>
  <c r="M79" i="216"/>
  <c r="M83" i="216"/>
  <c r="M87" i="216"/>
  <c r="M91" i="216"/>
  <c r="M95" i="216"/>
  <c r="M99" i="216"/>
  <c r="M103" i="216"/>
  <c r="M107" i="216"/>
  <c r="M484" i="216"/>
  <c r="M464" i="216"/>
  <c r="M462" i="216"/>
  <c r="M452" i="216"/>
  <c r="N420" i="216"/>
  <c r="N427" i="216"/>
  <c r="N411" i="216"/>
  <c r="N401" i="216"/>
  <c r="N385" i="216"/>
  <c r="M372" i="216"/>
  <c r="M356" i="216"/>
  <c r="M326" i="216"/>
  <c r="N329" i="216"/>
  <c r="N313" i="216"/>
  <c r="N297" i="216"/>
  <c r="N281" i="216"/>
  <c r="N265" i="216"/>
  <c r="N249" i="216"/>
  <c r="N363" i="216"/>
  <c r="M351" i="216"/>
  <c r="N239" i="216"/>
  <c r="N220" i="216"/>
  <c r="N210" i="216"/>
  <c r="N208" i="216"/>
  <c r="N180" i="216"/>
  <c r="N164" i="216"/>
  <c r="N148" i="216"/>
  <c r="N132" i="216"/>
  <c r="N116" i="216"/>
  <c r="N42" i="216"/>
  <c r="AO54" i="216"/>
  <c r="W54" i="216"/>
  <c r="X54" i="216" s="1"/>
  <c r="AO62" i="216"/>
  <c r="W62" i="216"/>
  <c r="X62" i="216" s="1"/>
  <c r="AO70" i="216"/>
  <c r="W70" i="216"/>
  <c r="X70" i="216" s="1"/>
  <c r="AO78" i="216"/>
  <c r="W78" i="216"/>
  <c r="X78" i="216" s="1"/>
  <c r="AO86" i="216"/>
  <c r="W86" i="216"/>
  <c r="X86" i="216" s="1"/>
  <c r="AO94" i="216"/>
  <c r="W94" i="216"/>
  <c r="X94" i="216" s="1"/>
  <c r="AO102" i="216"/>
  <c r="W102" i="216"/>
  <c r="X102" i="216" s="1"/>
  <c r="AO432" i="216"/>
  <c r="W432" i="216"/>
  <c r="X432" i="216" s="1"/>
  <c r="AO366" i="216"/>
  <c r="W366" i="216"/>
  <c r="X366" i="216" s="1"/>
  <c r="W296" i="216"/>
  <c r="X296" i="216" s="1"/>
  <c r="AO296" i="216"/>
  <c r="W260" i="216"/>
  <c r="X260" i="216" s="1"/>
  <c r="AO260" i="216"/>
  <c r="W237" i="216"/>
  <c r="X237" i="216" s="1"/>
  <c r="AO237" i="216"/>
  <c r="W219" i="216"/>
  <c r="X219" i="216" s="1"/>
  <c r="AO219" i="216"/>
  <c r="AO203" i="216"/>
  <c r="W203" i="216"/>
  <c r="X203" i="216" s="1"/>
  <c r="T465" i="216"/>
  <c r="Y465" i="216" s="1"/>
  <c r="Z465" i="216" s="1"/>
  <c r="S465" i="216"/>
  <c r="U465" i="216" s="1"/>
  <c r="V465" i="216" s="1"/>
  <c r="S399" i="216"/>
  <c r="U399" i="216" s="1"/>
  <c r="V399" i="216" s="1"/>
  <c r="T399" i="216"/>
  <c r="Y399" i="216" s="1"/>
  <c r="Z399" i="216" s="1"/>
  <c r="T332" i="216"/>
  <c r="Y332" i="216" s="1"/>
  <c r="Z332" i="216" s="1"/>
  <c r="S332" i="216"/>
  <c r="U332" i="216" s="1"/>
  <c r="V332" i="216" s="1"/>
  <c r="T271" i="216"/>
  <c r="Y271" i="216" s="1"/>
  <c r="Z271" i="216" s="1"/>
  <c r="S271" i="216"/>
  <c r="U271" i="216" s="1"/>
  <c r="V271" i="216" s="1"/>
  <c r="T242" i="216"/>
  <c r="Y242" i="216" s="1"/>
  <c r="Z242" i="216" s="1"/>
  <c r="S242" i="216"/>
  <c r="U242" i="216" s="1"/>
  <c r="V242" i="216" s="1"/>
  <c r="N26" i="216"/>
  <c r="N32" i="216"/>
  <c r="P37" i="216"/>
  <c r="M37" i="216"/>
  <c r="N481" i="216"/>
  <c r="N487" i="216"/>
  <c r="N471" i="216"/>
  <c r="N461" i="216"/>
  <c r="N449" i="216"/>
  <c r="N434" i="216"/>
  <c r="N425" i="216"/>
  <c r="N399" i="216"/>
  <c r="N383" i="216"/>
  <c r="M370" i="216"/>
  <c r="M340" i="216"/>
  <c r="M324" i="216"/>
  <c r="N412" i="216"/>
  <c r="N327" i="216"/>
  <c r="N311" i="216"/>
  <c r="N295" i="216"/>
  <c r="N279" i="216"/>
  <c r="N263" i="216"/>
  <c r="N247" i="216"/>
  <c r="N361" i="216"/>
  <c r="N314" i="216"/>
  <c r="N235" i="216"/>
  <c r="N218" i="216"/>
  <c r="N221" i="216"/>
  <c r="N202" i="216"/>
  <c r="N200" i="216"/>
  <c r="N178" i="216"/>
  <c r="N162" i="216"/>
  <c r="N146" i="216"/>
  <c r="N130" i="216"/>
  <c r="N114" i="216"/>
  <c r="T479" i="216"/>
  <c r="Y479" i="216" s="1"/>
  <c r="Z479" i="216" s="1"/>
  <c r="T442" i="216"/>
  <c r="Y442" i="216" s="1"/>
  <c r="Z442" i="216" s="1"/>
  <c r="S437" i="216"/>
  <c r="U437" i="216" s="1"/>
  <c r="V437" i="216" s="1"/>
  <c r="T407" i="216"/>
  <c r="Y407" i="216" s="1"/>
  <c r="Z407" i="216" s="1"/>
  <c r="T382" i="216"/>
  <c r="Y382" i="216" s="1"/>
  <c r="Z382" i="216" s="1"/>
  <c r="S436" i="216"/>
  <c r="U436" i="216" s="1"/>
  <c r="V436" i="216" s="1"/>
  <c r="S389" i="216"/>
  <c r="U389" i="216" s="1"/>
  <c r="V389" i="216" s="1"/>
  <c r="T354" i="216"/>
  <c r="Y354" i="216" s="1"/>
  <c r="Z354" i="216" s="1"/>
  <c r="T338" i="216"/>
  <c r="Y338" i="216" s="1"/>
  <c r="Z338" i="216" s="1"/>
  <c r="T322" i="216"/>
  <c r="Y322" i="216" s="1"/>
  <c r="Z322" i="216" s="1"/>
  <c r="T341" i="216"/>
  <c r="Y341" i="216" s="1"/>
  <c r="Z341" i="216" s="1"/>
  <c r="T325" i="216"/>
  <c r="Y325" i="216" s="1"/>
  <c r="Z325" i="216" s="1"/>
  <c r="T309" i="216"/>
  <c r="Y309" i="216" s="1"/>
  <c r="Z309" i="216" s="1"/>
  <c r="T293" i="216"/>
  <c r="Y293" i="216" s="1"/>
  <c r="Z293" i="216" s="1"/>
  <c r="T269" i="216"/>
  <c r="Y269" i="216" s="1"/>
  <c r="Z269" i="216" s="1"/>
  <c r="T253" i="216"/>
  <c r="Y253" i="216" s="1"/>
  <c r="Z253" i="216" s="1"/>
  <c r="T367" i="216"/>
  <c r="Y367" i="216" s="1"/>
  <c r="Z367" i="216" s="1"/>
  <c r="T224" i="216"/>
  <c r="Y224" i="216" s="1"/>
  <c r="Z224" i="216" s="1"/>
  <c r="S227" i="216"/>
  <c r="U227" i="216" s="1"/>
  <c r="V227" i="216" s="1"/>
  <c r="T211" i="216"/>
  <c r="Y211" i="216" s="1"/>
  <c r="Z211" i="216" s="1"/>
  <c r="T176" i="216"/>
  <c r="Y176" i="216" s="1"/>
  <c r="Z176" i="216" s="1"/>
  <c r="T160" i="216"/>
  <c r="Y160" i="216" s="1"/>
  <c r="Z160" i="216" s="1"/>
  <c r="T144" i="216"/>
  <c r="Y144" i="216" s="1"/>
  <c r="Z144" i="216" s="1"/>
  <c r="T128" i="216"/>
  <c r="Y128" i="216" s="1"/>
  <c r="Z128" i="216" s="1"/>
  <c r="T112" i="216"/>
  <c r="Y112" i="216" s="1"/>
  <c r="Z112" i="216" s="1"/>
  <c r="T440" i="216"/>
  <c r="Y440" i="216" s="1"/>
  <c r="Z440" i="216" s="1"/>
  <c r="S443" i="216"/>
  <c r="U443" i="216" s="1"/>
  <c r="V443" i="216" s="1"/>
  <c r="T422" i="216"/>
  <c r="Y422" i="216" s="1"/>
  <c r="Z422" i="216" s="1"/>
  <c r="T396" i="216"/>
  <c r="Y396" i="216" s="1"/>
  <c r="Z396" i="216" s="1"/>
  <c r="S395" i="216"/>
  <c r="U395" i="216" s="1"/>
  <c r="V395" i="216" s="1"/>
  <c r="S379" i="216"/>
  <c r="U379" i="216" s="1"/>
  <c r="V379" i="216" s="1"/>
  <c r="T307" i="216"/>
  <c r="Y307" i="216" s="1"/>
  <c r="Z307" i="216" s="1"/>
  <c r="T283" i="216"/>
  <c r="Y283" i="216" s="1"/>
  <c r="Z283" i="216" s="1"/>
  <c r="T259" i="216"/>
  <c r="Y259" i="216" s="1"/>
  <c r="Z259" i="216" s="1"/>
  <c r="T365" i="216"/>
  <c r="Y365" i="216" s="1"/>
  <c r="Z365" i="216" s="1"/>
  <c r="S294" i="216"/>
  <c r="U294" i="216" s="1"/>
  <c r="V294" i="216" s="1"/>
  <c r="S245" i="216"/>
  <c r="U245" i="216" s="1"/>
  <c r="V245" i="216" s="1"/>
  <c r="T201" i="216"/>
  <c r="Y201" i="216" s="1"/>
  <c r="Z201" i="216" s="1"/>
  <c r="S473" i="216"/>
  <c r="U473" i="216" s="1"/>
  <c r="V473" i="216" s="1"/>
  <c r="T337" i="216"/>
  <c r="Y337" i="216" s="1"/>
  <c r="Z337" i="216" s="1"/>
  <c r="T321" i="216"/>
  <c r="Y321" i="216" s="1"/>
  <c r="Z321" i="216" s="1"/>
  <c r="T228" i="216"/>
  <c r="Y228" i="216" s="1"/>
  <c r="Z228" i="216" s="1"/>
  <c r="T212" i="216"/>
  <c r="Y212" i="216" s="1"/>
  <c r="Z212" i="216" s="1"/>
  <c r="T188" i="216"/>
  <c r="Y188" i="216" s="1"/>
  <c r="Z188" i="216" s="1"/>
  <c r="T172" i="216"/>
  <c r="Y172" i="216" s="1"/>
  <c r="Z172" i="216" s="1"/>
  <c r="T156" i="216"/>
  <c r="Y156" i="216" s="1"/>
  <c r="Z156" i="216" s="1"/>
  <c r="T140" i="216"/>
  <c r="Y140" i="216" s="1"/>
  <c r="Z140" i="216" s="1"/>
  <c r="T124" i="216"/>
  <c r="Y124" i="216" s="1"/>
  <c r="Z124" i="216" s="1"/>
  <c r="T448" i="216" l="1"/>
  <c r="Y448" i="216" s="1"/>
  <c r="Z448" i="216" s="1"/>
  <c r="T470" i="216"/>
  <c r="Y470" i="216" s="1"/>
  <c r="Z470" i="216" s="1"/>
  <c r="T447" i="216"/>
  <c r="Y447" i="216" s="1"/>
  <c r="Z447" i="216" s="1"/>
  <c r="T390" i="216"/>
  <c r="Y390" i="216" s="1"/>
  <c r="Z390" i="216" s="1"/>
  <c r="S428" i="216"/>
  <c r="U428" i="216" s="1"/>
  <c r="V428" i="216" s="1"/>
  <c r="T244" i="216"/>
  <c r="Y244" i="216" s="1"/>
  <c r="Z244" i="216" s="1"/>
  <c r="Q82" i="216"/>
  <c r="N82" i="216"/>
  <c r="Q74" i="216"/>
  <c r="N74" i="216"/>
  <c r="Q69" i="216"/>
  <c r="N69" i="216"/>
  <c r="AA199" i="216"/>
  <c r="AB199" i="216" s="1"/>
  <c r="T199" i="216"/>
  <c r="Y199" i="216" s="1"/>
  <c r="Z199" i="216" s="1"/>
  <c r="Q50" i="216"/>
  <c r="N50" i="216"/>
  <c r="AA63" i="216"/>
  <c r="AB63" i="216" s="1"/>
  <c r="T63" i="216"/>
  <c r="Y63" i="216" s="1"/>
  <c r="Z63" i="216" s="1"/>
  <c r="Q490" i="216"/>
  <c r="N490" i="216"/>
  <c r="W493" i="216"/>
  <c r="X493" i="216" s="1"/>
  <c r="AO493" i="216"/>
  <c r="AO463" i="216"/>
  <c r="W463" i="216"/>
  <c r="X463" i="216" s="1"/>
  <c r="Q37" i="216"/>
  <c r="N37" i="216"/>
  <c r="AA43" i="216"/>
  <c r="AB43" i="216" s="1"/>
  <c r="T43" i="216"/>
  <c r="Y43" i="216" s="1"/>
  <c r="Z43" i="216" s="1"/>
  <c r="Q101" i="216"/>
  <c r="N101" i="216"/>
  <c r="Q90" i="216"/>
  <c r="N90" i="216"/>
  <c r="Q197" i="216"/>
  <c r="N197" i="216"/>
  <c r="Q280" i="216"/>
  <c r="N280" i="216"/>
  <c r="Q98" i="216"/>
  <c r="N98" i="216"/>
  <c r="Q352" i="216"/>
  <c r="N352" i="216"/>
  <c r="Q58" i="216"/>
  <c r="N58" i="216"/>
  <c r="AA52" i="216"/>
  <c r="AB52" i="216" s="1"/>
  <c r="T52" i="216"/>
  <c r="Y52" i="216" s="1"/>
  <c r="Z52" i="216" s="1"/>
  <c r="AA123" i="216"/>
  <c r="AB123" i="216" s="1"/>
  <c r="T123" i="216"/>
  <c r="Y123" i="216" s="1"/>
  <c r="Z123" i="216" s="1"/>
  <c r="AA60" i="216"/>
  <c r="AB60" i="216" s="1"/>
  <c r="T60" i="216"/>
  <c r="Y60" i="216" s="1"/>
  <c r="Z60" i="216" s="1"/>
  <c r="AA46" i="216"/>
  <c r="AB46" i="216" s="1"/>
  <c r="T46" i="216"/>
  <c r="Y46" i="216" s="1"/>
  <c r="Z46" i="216" s="1"/>
  <c r="AA486" i="216"/>
  <c r="AB486" i="216" s="1"/>
  <c r="T486" i="216"/>
  <c r="Y486" i="216" s="1"/>
  <c r="Z486" i="216" s="1"/>
  <c r="AA347" i="216"/>
  <c r="AB347" i="216" s="1"/>
  <c r="T347" i="216"/>
  <c r="Y347" i="216" s="1"/>
  <c r="Z347" i="216" s="1"/>
  <c r="T38" i="216"/>
  <c r="Y38" i="216" s="1"/>
  <c r="Z38" i="216" s="1"/>
  <c r="AA458" i="216"/>
  <c r="AB458" i="216" s="1"/>
  <c r="T458" i="216"/>
  <c r="Y458" i="216" s="1"/>
  <c r="Z458" i="216" s="1"/>
  <c r="AA364" i="216"/>
  <c r="AB364" i="216" s="1"/>
  <c r="T364" i="216"/>
  <c r="Y364" i="216" s="1"/>
  <c r="Z364" i="216" s="1"/>
  <c r="AA328" i="216"/>
  <c r="AB328" i="216" s="1"/>
  <c r="T328" i="216"/>
  <c r="Y328" i="216" s="1"/>
  <c r="Z328" i="216" s="1"/>
  <c r="W485" i="216"/>
  <c r="X485" i="216" s="1"/>
  <c r="AO485" i="216"/>
  <c r="W454" i="216"/>
  <c r="X454" i="216" s="1"/>
  <c r="AO454" i="216"/>
  <c r="S454" i="216"/>
  <c r="U454" i="216" s="1"/>
  <c r="V454" i="216" s="1"/>
  <c r="AO489" i="216"/>
  <c r="W489" i="216"/>
  <c r="X489" i="216" s="1"/>
  <c r="S485" i="216"/>
  <c r="U485" i="216" s="1"/>
  <c r="V485" i="216" s="1"/>
  <c r="W447" i="216"/>
  <c r="X447" i="216" s="1"/>
  <c r="AO447" i="216"/>
  <c r="S466" i="216"/>
  <c r="U466" i="216" s="1"/>
  <c r="V466" i="216" s="1"/>
  <c r="AO466" i="216"/>
  <c r="W466" i="216"/>
  <c r="X466" i="216" s="1"/>
  <c r="AA41" i="216"/>
  <c r="T41" i="216"/>
  <c r="Y41" i="216" s="1"/>
  <c r="Z41" i="216" s="1"/>
  <c r="Z23" i="216"/>
  <c r="W40" i="216"/>
  <c r="X40" i="216" s="1"/>
  <c r="AO40" i="216"/>
  <c r="S40" i="216"/>
  <c r="U40" i="216" s="1"/>
  <c r="V40" i="216" s="1"/>
  <c r="AO46" i="216"/>
  <c r="W46" i="216"/>
  <c r="X46" i="216" s="1"/>
  <c r="S46" i="216"/>
  <c r="U46" i="216" s="1"/>
  <c r="V46" i="216" s="1"/>
  <c r="X23" i="216"/>
  <c r="AO37" i="216"/>
  <c r="W37" i="216"/>
  <c r="X37" i="216" s="1"/>
  <c r="S37" i="216"/>
  <c r="U37" i="216" s="1"/>
  <c r="V37" i="216" s="1"/>
  <c r="AO48" i="216"/>
  <c r="W48" i="216"/>
  <c r="X48" i="216" s="1"/>
  <c r="S48" i="216"/>
  <c r="U48" i="216" s="1"/>
  <c r="V48" i="216" s="1"/>
  <c r="H29" i="216"/>
  <c r="AO44" i="216"/>
  <c r="W44" i="216"/>
  <c r="X44" i="216" s="1"/>
  <c r="S44" i="216"/>
  <c r="U44" i="216" s="1"/>
  <c r="V44" i="216" s="1"/>
  <c r="V23" i="216"/>
  <c r="AO41" i="216"/>
  <c r="W41" i="216"/>
  <c r="X41" i="216" s="1"/>
  <c r="S41" i="216"/>
  <c r="U41" i="216" s="1"/>
  <c r="V41" i="216" s="1"/>
  <c r="W36" i="216"/>
  <c r="X36" i="216" s="1"/>
  <c r="AO36" i="216"/>
  <c r="S36" i="216"/>
  <c r="U36" i="216" s="1"/>
  <c r="V36" i="216" s="1"/>
  <c r="AA69" i="216" l="1"/>
  <c r="AB69" i="216" s="1"/>
  <c r="T69" i="216"/>
  <c r="Y69" i="216" s="1"/>
  <c r="Z69" i="216" s="1"/>
  <c r="AA82" i="216"/>
  <c r="AB82" i="216" s="1"/>
  <c r="T82" i="216"/>
  <c r="Y82" i="216" s="1"/>
  <c r="Z82" i="216" s="1"/>
  <c r="AA58" i="216"/>
  <c r="AB58" i="216" s="1"/>
  <c r="T58" i="216"/>
  <c r="Y58" i="216" s="1"/>
  <c r="Z58" i="216" s="1"/>
  <c r="AA98" i="216"/>
  <c r="AB98" i="216" s="1"/>
  <c r="T98" i="216"/>
  <c r="Y98" i="216" s="1"/>
  <c r="Z98" i="216" s="1"/>
  <c r="AA90" i="216"/>
  <c r="AB90" i="216" s="1"/>
  <c r="T90" i="216"/>
  <c r="Y90" i="216" s="1"/>
  <c r="Z90" i="216" s="1"/>
  <c r="AA490" i="216"/>
  <c r="AB490" i="216" s="1"/>
  <c r="T490" i="216"/>
  <c r="Y490" i="216" s="1"/>
  <c r="Z490" i="216" s="1"/>
  <c r="AA50" i="216"/>
  <c r="AB50" i="216" s="1"/>
  <c r="T50" i="216"/>
  <c r="Y50" i="216" s="1"/>
  <c r="Z50" i="216" s="1"/>
  <c r="AA74" i="216"/>
  <c r="AB74" i="216" s="1"/>
  <c r="T74" i="216"/>
  <c r="Y74" i="216" s="1"/>
  <c r="Z74" i="216" s="1"/>
  <c r="AA352" i="216"/>
  <c r="AB352" i="216" s="1"/>
  <c r="T352" i="216"/>
  <c r="Y352" i="216" s="1"/>
  <c r="Z352" i="216" s="1"/>
  <c r="AA280" i="216"/>
  <c r="AB280" i="216" s="1"/>
  <c r="T280" i="216"/>
  <c r="Y280" i="216" s="1"/>
  <c r="Z280" i="216" s="1"/>
  <c r="AA197" i="216"/>
  <c r="AB197" i="216" s="1"/>
  <c r="T197" i="216"/>
  <c r="Y197" i="216" s="1"/>
  <c r="Z197" i="216" s="1"/>
  <c r="AA101" i="216"/>
  <c r="AB101" i="216" s="1"/>
  <c r="T101" i="216"/>
  <c r="Y101" i="216" s="1"/>
  <c r="Z101" i="216" s="1"/>
  <c r="AA37" i="216"/>
  <c r="AB37" i="216" s="1"/>
  <c r="T37" i="216"/>
  <c r="Y37" i="216" s="1"/>
  <c r="Z37" i="216" s="1"/>
  <c r="H17" i="216"/>
  <c r="H21" i="216" s="1"/>
  <c r="H30" i="216"/>
  <c r="H13" i="216"/>
  <c r="H16" i="216"/>
  <c r="H20" i="216" s="1"/>
  <c r="H38" i="216"/>
  <c r="H37" i="216"/>
  <c r="H33" i="216"/>
  <c r="H36" i="216" s="1"/>
  <c r="H26" i="216"/>
  <c r="H14" i="216"/>
  <c r="H18" i="216" s="1"/>
  <c r="H15" i="216"/>
  <c r="H19" i="216" s="1"/>
  <c r="AB41" i="216"/>
  <c r="H27" i="216"/>
  <c r="C31" i="216" l="1"/>
  <c r="C33" i="216" s="1"/>
  <c r="C30" i="216"/>
  <c r="H24" i="216"/>
  <c r="H25" i="216"/>
  <c r="H23" i="216"/>
  <c r="H22" i="216"/>
</calcChain>
</file>

<file path=xl/sharedStrings.xml><?xml version="1.0" encoding="utf-8"?>
<sst xmlns="http://schemas.openxmlformats.org/spreadsheetml/2006/main" count="244" uniqueCount="227">
  <si>
    <t>Inputs</t>
  </si>
  <si>
    <t>Max Weight (lbs)</t>
  </si>
  <si>
    <t>Output</t>
  </si>
  <si>
    <t>Wing Area (sqft)</t>
  </si>
  <si>
    <t>Cl Max 1</t>
  </si>
  <si>
    <t>Cl Max 0</t>
  </si>
  <si>
    <t>Wing Span (ft)</t>
  </si>
  <si>
    <t>Wing AR</t>
  </si>
  <si>
    <t>Cd0</t>
  </si>
  <si>
    <t>Interm Metric</t>
  </si>
  <si>
    <t>Mass (n)</t>
  </si>
  <si>
    <t>VS1 (m/s)</t>
  </si>
  <si>
    <t>VS0 (m/s)</t>
  </si>
  <si>
    <t>Wing Area (m²)</t>
  </si>
  <si>
    <t>Airdens (kg/m3)</t>
  </si>
  <si>
    <t>Max Power (kW)</t>
  </si>
  <si>
    <t>Max Pow (HP)</t>
  </si>
  <si>
    <t>Wing Span (m)</t>
  </si>
  <si>
    <t>Maximum Power</t>
  </si>
  <si>
    <t>Wing Oswald Efficiency Factor</t>
  </si>
  <si>
    <t>Wing Span</t>
  </si>
  <si>
    <t>Wing Area</t>
  </si>
  <si>
    <t>Maximum Weight</t>
  </si>
  <si>
    <t>Stall Speed</t>
  </si>
  <si>
    <t>Speed (kias)</t>
  </si>
  <si>
    <t>Speed (m/s)</t>
  </si>
  <si>
    <t>Power Available (kW)</t>
  </si>
  <si>
    <t>Max Level Speed (Flap Up)</t>
  </si>
  <si>
    <t>Max Level Speed (Flap Down)</t>
  </si>
  <si>
    <t>Vh1 (m/s)</t>
  </si>
  <si>
    <t>Vh0 (m/s)</t>
  </si>
  <si>
    <t>Cd0Flap</t>
  </si>
  <si>
    <t>Power Required No Flaps (kW)</t>
  </si>
  <si>
    <t>Power Required Full Flaps (kW)</t>
  </si>
  <si>
    <t>Excess Power No Flaps (kW)</t>
  </si>
  <si>
    <t>Excess Power Full Flaps (kW)</t>
  </si>
  <si>
    <t>Rate Of Climb Full Flaps (fpm)</t>
  </si>
  <si>
    <t>Angle Of Climb Full Flaps (°)</t>
  </si>
  <si>
    <t>Rate Of Descent Full Flaps (fpm)</t>
  </si>
  <si>
    <t>Finesse Full Flaps</t>
  </si>
  <si>
    <t>Cd0 Power Required Full Flaps (kW)</t>
  </si>
  <si>
    <t>Cdl Power Required Full Flaps (kW)</t>
  </si>
  <si>
    <t>Cd0 Power Required No Flaps (kW)</t>
  </si>
  <si>
    <t>Cdl Power Required No Flaps (kW)</t>
  </si>
  <si>
    <t>Finesse No Flaps</t>
  </si>
  <si>
    <t>Rate Of Descent No Flaps (fpm)</t>
  </si>
  <si>
    <t>Angle Of Climb No Flaps (°)</t>
  </si>
  <si>
    <t>Rate Of Climb No Flaps (fpm)</t>
  </si>
  <si>
    <t>Fill</t>
  </si>
  <si>
    <t>the blue boxes</t>
  </si>
  <si>
    <t>Cl Max Alpha (deg)</t>
  </si>
  <si>
    <t>ClZero Alpha (deg)</t>
  </si>
  <si>
    <t>Cos2 Alpha No Flaps</t>
  </si>
  <si>
    <t>Alpha No Flaps (deg)</t>
  </si>
  <si>
    <t>Cxl1</t>
  </si>
  <si>
    <t>Cxd1</t>
  </si>
  <si>
    <t>Excess Thrust No Flaps (n)</t>
  </si>
  <si>
    <t>Excess Thrust Full Flaps (n)</t>
  </si>
  <si>
    <t>Thrust Required No Flaps (n)</t>
  </si>
  <si>
    <t>Thrust Required Full Flaps (n)</t>
  </si>
  <si>
    <t>Thrust Available (n)</t>
  </si>
  <si>
    <t>Max Lift No Flaps</t>
  </si>
  <si>
    <t>Max Lift Full Flaps</t>
  </si>
  <si>
    <t>Induced Drag</t>
  </si>
  <si>
    <t>Parasitic Drag No Flaps</t>
  </si>
  <si>
    <t>Parasitic Drag Full Flaps</t>
  </si>
  <si>
    <t>Maximum Power Full Flap (kW)</t>
  </si>
  <si>
    <t>Lift AOA slope</t>
  </si>
  <si>
    <t>Resulting Drag Cx</t>
  </si>
  <si>
    <t>Finesse Max</t>
  </si>
  <si>
    <t>Finesse Max No Flaps</t>
  </si>
  <si>
    <t>Best Rate of Climb No Flaps</t>
  </si>
  <si>
    <t>Best Angle of Climb No Flaps</t>
  </si>
  <si>
    <t>Best Rate of Climb Full Flaps</t>
  </si>
  <si>
    <t>Best Angle of Climb Full Flaps</t>
  </si>
  <si>
    <t>Best Glide Speed No Flaps</t>
  </si>
  <si>
    <t>Best Rate Of Descent No Flaps</t>
  </si>
  <si>
    <t>Vy No Flaps (Croisiere)</t>
  </si>
  <si>
    <t>Vx No Flaps (Croisiere)</t>
  </si>
  <si>
    <t>Vy Full Flaps (LDG)</t>
  </si>
  <si>
    <t>Vx Full Flaps (LDG)</t>
  </si>
  <si>
    <t>Best Rate Of Descent Full Flaps</t>
  </si>
  <si>
    <t>Best Glide Speed Full Flaps</t>
  </si>
  <si>
    <t>Thrust Efficiency</t>
  </si>
  <si>
    <t>Eff Curve</t>
  </si>
  <si>
    <t>Eff</t>
  </si>
  <si>
    <t>Cl</t>
  </si>
  <si>
    <t>Cd No Flaps</t>
  </si>
  <si>
    <t>Cd Full Flaps</t>
  </si>
  <si>
    <t>Cdi</t>
  </si>
  <si>
    <t>Thrust Efficiency Curve</t>
  </si>
  <si>
    <t>Best Glide ROD No Flaps</t>
  </si>
  <si>
    <t>Best Glide ROD Full Flaps</t>
  </si>
  <si>
    <t>Cd/Cl</t>
  </si>
  <si>
    <t>Minimum Drag Lift Coefficient</t>
  </si>
  <si>
    <t>Cl0</t>
  </si>
  <si>
    <t>Max Level Speed (Flaps Up) Cl</t>
  </si>
  <si>
    <t>Cl Vh1</t>
  </si>
  <si>
    <t>Plane Oswald</t>
  </si>
  <si>
    <t>Wing Oswald</t>
  </si>
  <si>
    <t>Ind Drag Scalar</t>
  </si>
  <si>
    <t>Plane Induced Drag Scalar</t>
  </si>
  <si>
    <t>BG1 (kias)</t>
  </si>
  <si>
    <t>BG0 (kias)</t>
  </si>
  <si>
    <t>Vx0 (kias)</t>
  </si>
  <si>
    <t>Vy0 (kias)</t>
  </si>
  <si>
    <t>Vx1 (kias)</t>
  </si>
  <si>
    <t>Vy1 (kias)</t>
  </si>
  <si>
    <t>BROC1 (fpm)</t>
  </si>
  <si>
    <t>BRAOC0 (fpm)</t>
  </si>
  <si>
    <t>BGRD1 (fpm)</t>
  </si>
  <si>
    <t>BGRD0 (fpm)</t>
  </si>
  <si>
    <t>BRD1 (fpm)</t>
  </si>
  <si>
    <t>BRD0 (fpm)</t>
  </si>
  <si>
    <t>P/V/V</t>
  </si>
  <si>
    <t>Optimum Cruise Speed</t>
  </si>
  <si>
    <t>VBE (kias)</t>
  </si>
  <si>
    <t>VBR (kias)</t>
  </si>
  <si>
    <t>VC AOA (deg)</t>
  </si>
  <si>
    <t>Best Endurance Speed</t>
  </si>
  <si>
    <t>Best Range Speed</t>
  </si>
  <si>
    <t>BAOC1 (deg)</t>
  </si>
  <si>
    <t>BAOC0 (deg)</t>
  </si>
  <si>
    <t>FlapPower (kW)</t>
  </si>
  <si>
    <t>Cl VC</t>
  </si>
  <si>
    <t>Cl VBR</t>
  </si>
  <si>
    <t>Best Endurance Speed AOA</t>
  </si>
  <si>
    <t>Best Endurance Speed Cl</t>
  </si>
  <si>
    <t>Best Range Speed Cl</t>
  </si>
  <si>
    <t>Best Range Speed AOA</t>
  </si>
  <si>
    <t>Cl VBE</t>
  </si>
  <si>
    <t>VBE AOA (deg)</t>
  </si>
  <si>
    <t>VBR AOA (deg)</t>
  </si>
  <si>
    <t>Optimum Cruise Max Thrust</t>
  </si>
  <si>
    <t>Optimum Cruise Max Power</t>
  </si>
  <si>
    <t>Cr Pow (HP)</t>
  </si>
  <si>
    <t>Cr Thru (lbs)</t>
  </si>
  <si>
    <t>FF ClZero Alpha (deg)</t>
  </si>
  <si>
    <t>Cd0 Alpha (deg)</t>
  </si>
  <si>
    <t>VOC (kias)</t>
  </si>
  <si>
    <t>Minimum Drag No Flaps</t>
  </si>
  <si>
    <t>Cp0</t>
  </si>
  <si>
    <t>Cp0Flap</t>
  </si>
  <si>
    <t>Min Drag Lift Coef (Flap Down)</t>
  </si>
  <si>
    <t>Induced Drag Scalar (Flap Down)</t>
  </si>
  <si>
    <t>ff Cl0</t>
  </si>
  <si>
    <t>ff Ind Drag Scalar</t>
  </si>
  <si>
    <t>ff Plane Oswald</t>
  </si>
  <si>
    <t>Induced Drag Full Flaps</t>
  </si>
  <si>
    <t>ffCdi</t>
  </si>
  <si>
    <t>VS1 (kcas)</t>
  </si>
  <si>
    <t>VS0 (kcas)</t>
  </si>
  <si>
    <t>Vh1 (kcas)</t>
  </si>
  <si>
    <t>Vh0 (kcas)</t>
  </si>
  <si>
    <t>Empty Weight</t>
  </si>
  <si>
    <t>Cruise Speed Cl (Mass Max)</t>
  </si>
  <si>
    <t>Cruise Speed Cl (Empty)</t>
  </si>
  <si>
    <t>Cruise Speed AOA (Mass Max)</t>
  </si>
  <si>
    <t>Cruise Speed AOA (Empty)</t>
  </si>
  <si>
    <t>Cruise Speed (Flap Up)</t>
  </si>
  <si>
    <t>VC1 (kcas)</t>
  </si>
  <si>
    <t>Approach Speed Vat (kcas)</t>
  </si>
  <si>
    <t>Approach 5% Vspeed (fpm)</t>
  </si>
  <si>
    <t>Vat (m/s)</t>
  </si>
  <si>
    <t>Vat Cd (Empty)</t>
  </si>
  <si>
    <t>Vat AOA (Empty)</t>
  </si>
  <si>
    <t>Vat Cl (Empty)</t>
  </si>
  <si>
    <t>Vat Max Pow (kW)</t>
  </si>
  <si>
    <t>Vat Lvl Power Required (Empty)</t>
  </si>
  <si>
    <t>Vat Dsc Power (Empty)</t>
  </si>
  <si>
    <t>Vat Dsc Thrust (Empty)</t>
  </si>
  <si>
    <t>Vat Dsc Pwr Req (Empty)</t>
  </si>
  <si>
    <t>Delta Lift</t>
  </si>
  <si>
    <t>Delta Drag</t>
  </si>
  <si>
    <t>Empty Weight (lbs)</t>
  </si>
  <si>
    <t>Minimum Drag Full Flaps + Gears</t>
  </si>
  <si>
    <t>Cr RqPow (HP)</t>
  </si>
  <si>
    <t>Cd</t>
  </si>
  <si>
    <t>Cr RqPow (%)</t>
  </si>
  <si>
    <t>Cruise Speed Max Power (Mass Max)</t>
  </si>
  <si>
    <t>Cruise Speed Cd  (Mass Max)</t>
  </si>
  <si>
    <t>Cruise Speed Required Power  (Mass Max)</t>
  </si>
  <si>
    <t>Cruise Altitude</t>
  </si>
  <si>
    <t>Calt (feet)</t>
  </si>
  <si>
    <t>Cruise Speed True</t>
  </si>
  <si>
    <t>VCt1 (ktas)</t>
  </si>
  <si>
    <t>Specific Fuel Consumption Sea Level</t>
  </si>
  <si>
    <t>Specific Fuel Consumption Cruise Alt</t>
  </si>
  <si>
    <t>Maximum Range</t>
  </si>
  <si>
    <t>Range (nm)</t>
  </si>
  <si>
    <t>Fuel (lbs)</t>
  </si>
  <si>
    <t>Max Fuel Load</t>
  </si>
  <si>
    <t>Mach (mch)</t>
  </si>
  <si>
    <t>SFCSl (lbs.lbs.h)</t>
  </si>
  <si>
    <t>SFCCr (lbs.lbs.h)</t>
  </si>
  <si>
    <t>Fuel Consumption Cruise</t>
  </si>
  <si>
    <t>FCC (lbs.h)</t>
  </si>
  <si>
    <t>Cruise Mach</t>
  </si>
  <si>
    <t>Maximum Passenger Count</t>
  </si>
  <si>
    <t>PAX</t>
  </si>
  <si>
    <t>Fuel Efficiency - Litres Per PAX Per 100km</t>
  </si>
  <si>
    <t>L/PAX/100km</t>
  </si>
  <si>
    <t>Maximum Cruise Level Speed (Flap Up)</t>
  </si>
  <si>
    <t>VhC1 (kcas)</t>
  </si>
  <si>
    <t>Maximum Cruise Speed True</t>
  </si>
  <si>
    <t>VhCt1 (ktas)</t>
  </si>
  <si>
    <t>Maximum Cruise Altitude</t>
  </si>
  <si>
    <t>Power Ratio At Cruise Altitude</t>
  </si>
  <si>
    <t>Ratio (%)</t>
  </si>
  <si>
    <t>Ceiling Altitude</t>
  </si>
  <si>
    <t>Altitude (ft)</t>
  </si>
  <si>
    <t>Ceiling Altitude Max Rate Of Climb</t>
  </si>
  <si>
    <t>(fpm)</t>
  </si>
  <si>
    <t>Ceiling Altitude Remaining Power Ratio</t>
  </si>
  <si>
    <t>(%)</t>
  </si>
  <si>
    <t>Htail Span (overall)</t>
  </si>
  <si>
    <t>(ft)</t>
  </si>
  <si>
    <t>(ft²)</t>
  </si>
  <si>
    <t>Vtail Span (overall)</t>
  </si>
  <si>
    <t>Htail Area (overall with elevator)</t>
  </si>
  <si>
    <t>Vtail Area (overall with rudder)</t>
  </si>
  <si>
    <t>Elevator Up</t>
  </si>
  <si>
    <t>(deg)</t>
  </si>
  <si>
    <t>Rudder Left/Right</t>
  </si>
  <si>
    <t>Aileron Up</t>
  </si>
  <si>
    <t>Aileron Down</t>
  </si>
  <si>
    <t>Elevator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</si>
</sst>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0" fillId="0" borderId="2" xfId="0" applyBorder="1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/>
    <xf numFmtId="166" fontId="0" fillId="0" borderId="0" xfId="0" applyNumberFormat="1" applyBorder="1"/>
    <xf numFmtId="0" fontId="0" fillId="2" borderId="0" xfId="0" applyFill="1" applyBorder="1"/>
    <xf numFmtId="0" fontId="0" fillId="3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164" fontId="0" fillId="0" borderId="6" xfId="0" applyNumberFormat="1" applyFill="1" applyBorder="1"/>
    <xf numFmtId="164" fontId="0" fillId="0" borderId="4" xfId="0" applyNumberFormat="1" applyBorder="1"/>
    <xf numFmtId="164" fontId="0" fillId="0" borderId="7" xfId="0" applyNumberFormat="1" applyBorder="1"/>
    <xf numFmtId="0" fontId="0" fillId="0" borderId="7" xfId="0" applyBorder="1"/>
    <xf numFmtId="0" fontId="1" fillId="0" borderId="4" xfId="0" applyFont="1" applyBorder="1"/>
    <xf numFmtId="0" fontId="0" fillId="2" borderId="7" xfId="0" applyFill="1" applyBorder="1"/>
    <xf numFmtId="165" fontId="0" fillId="4" borderId="0" xfId="0" applyNumberFormat="1" applyFill="1"/>
    <xf numFmtId="0" fontId="0" fillId="0" borderId="6" xfId="0" applyFill="1" applyBorder="1"/>
    <xf numFmtId="165" fontId="0" fillId="0" borderId="6" xfId="0" applyNumberFormat="1" applyBorder="1"/>
    <xf numFmtId="165" fontId="0" fillId="0" borderId="6" xfId="0" applyNumberFormat="1" applyFill="1" applyBorder="1"/>
    <xf numFmtId="165" fontId="0" fillId="0" borderId="8" xfId="0" applyNumberFormat="1" applyFill="1" applyBorder="1"/>
    <xf numFmtId="0" fontId="0" fillId="3" borderId="7" xfId="0" applyFill="1" applyBorder="1"/>
    <xf numFmtId="0" fontId="0" fillId="3" borderId="10" xfId="0" applyFill="1" applyBorder="1"/>
    <xf numFmtId="1" fontId="0" fillId="0" borderId="0" xfId="0" applyNumberFormat="1" applyBorder="1"/>
    <xf numFmtId="165" fontId="0" fillId="0" borderId="0" xfId="0" applyNumberFormat="1" applyBorder="1"/>
    <xf numFmtId="165" fontId="0" fillId="4" borderId="0" xfId="0" applyNumberFormat="1" applyFill="1" applyBorder="1"/>
    <xf numFmtId="9" fontId="0" fillId="0" borderId="9" xfId="0" applyNumberFormat="1" applyBorder="1"/>
    <xf numFmtId="164" fontId="0" fillId="0" borderId="8" xfId="0" applyNumberFormat="1" applyFill="1" applyBorder="1"/>
    <xf numFmtId="0" fontId="0" fillId="0" borderId="9" xfId="0" applyFill="1" applyBorder="1"/>
    <xf numFmtId="0" fontId="0" fillId="0" borderId="4" xfId="0" applyFill="1" applyBorder="1"/>
    <xf numFmtId="165" fontId="0" fillId="0" borderId="5" xfId="0" applyNumberFormat="1" applyFill="1" applyBorder="1"/>
    <xf numFmtId="165" fontId="0" fillId="0" borderId="7" xfId="0" applyNumberFormat="1" applyFill="1" applyBorder="1"/>
    <xf numFmtId="0" fontId="0" fillId="0" borderId="0" xfId="0" applyFill="1" applyBorder="1" applyAlignment="1">
      <alignment wrapText="1"/>
    </xf>
    <xf numFmtId="9" fontId="0" fillId="0" borderId="10" xfId="0" applyNumberFormat="1" applyFill="1" applyBorder="1"/>
    <xf numFmtId="164" fontId="0" fillId="0" borderId="3" xfId="0" applyNumberFormat="1" applyFill="1" applyBorder="1"/>
    <xf numFmtId="0" fontId="0" fillId="0" borderId="6" xfId="0" applyFill="1" applyBorder="1" applyAlignment="1">
      <alignment wrapText="1"/>
    </xf>
    <xf numFmtId="10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Power</a:t>
            </a:r>
            <a:r>
              <a:rPr lang="fr-FR" baseline="0"/>
              <a:t> Polar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'DA62 EXAMPLE'!$I$22</c:f>
              <c:strCache>
                <c:ptCount val="1"/>
                <c:pt idx="0">
                  <c:v>Speed (kias)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'DA62 EXAMPLE'!$I$23:$I$168</c:f>
              <c:numCache>
                <c:formatCode>General</c:formatCode>
                <c:ptCount val="146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6-475B-882C-CED11696A01F}"/>
            </c:ext>
          </c:extLst>
        </c:ser>
        <c:ser>
          <c:idx val="1"/>
          <c:order val="1"/>
          <c:tx>
            <c:strRef>
              <c:f>'DA62 EXAMPLE'!$J$22</c:f>
              <c:strCache>
                <c:ptCount val="1"/>
                <c:pt idx="0">
                  <c:v>Power Required No Flaps (kW)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'DA62 EXAMPLE'!$J$23:$J$168</c:f>
              <c:numCache>
                <c:formatCode>0.000</c:formatCode>
                <c:ptCount val="146"/>
                <c:pt idx="0">
                  <c:v>172.19608753429344</c:v>
                </c:pt>
                <c:pt idx="1">
                  <c:v>166.68405081406718</c:v>
                </c:pt>
                <c:pt idx="2">
                  <c:v>161.52907559291441</c:v>
                </c:pt>
                <c:pt idx="3">
                  <c:v>156.69975311035046</c:v>
                </c:pt>
                <c:pt idx="4">
                  <c:v>152.16840214951583</c:v>
                </c:pt>
                <c:pt idx="5">
                  <c:v>147.91053653094369</c:v>
                </c:pt>
                <c:pt idx="6">
                  <c:v>143.90442135736646</c:v>
                </c:pt>
                <c:pt idx="7">
                  <c:v>140.13070121882424</c:v>
                </c:pt>
                <c:pt idx="8">
                  <c:v>136.57208710222946</c:v>
                </c:pt>
                <c:pt idx="9">
                  <c:v>133.21309146869081</c:v>
                </c:pt>
                <c:pt idx="10">
                  <c:v>130.0398030692389</c:v>
                </c:pt>
                <c:pt idx="11">
                  <c:v>127.03969471434799</c:v>
                </c:pt>
                <c:pt idx="12">
                  <c:v>124.20145850495445</c:v>
                </c:pt>
                <c:pt idx="13">
                  <c:v>121.51486405449614</c:v>
                </c:pt>
                <c:pt idx="14">
                  <c:v>118.97063604430988</c:v>
                </c:pt>
                <c:pt idx="15">
                  <c:v>116.56034810497624</c:v>
                </c:pt>
                <c:pt idx="16">
                  <c:v>114.27633053922762</c:v>
                </c:pt>
                <c:pt idx="17">
                  <c:v>112.11158982491075</c:v>
                </c:pt>
                <c:pt idx="18">
                  <c:v>110.05973818007917</c:v>
                </c:pt>
                <c:pt idx="19">
                  <c:v>108.1149317527679</c:v>
                </c:pt>
                <c:pt idx="20">
                  <c:v>106.2718162279955</c:v>
                </c:pt>
                <c:pt idx="21">
                  <c:v>104.52547883394183</c:v>
                </c:pt>
                <c:pt idx="22">
                  <c:v>102.87140588587488</c:v>
                </c:pt>
                <c:pt idx="23">
                  <c:v>101.30544513642594</c:v>
                </c:pt>
                <c:pt idx="24">
                  <c:v>99.823772309166571</c:v>
                </c:pt>
                <c:pt idx="25">
                  <c:v>98.422861283068642</c:v>
                </c:pt>
                <c:pt idx="26">
                  <c:v>97.099457471486673</c:v>
                </c:pt>
                <c:pt idx="27">
                  <c:v>95.850554003352244</c:v>
                </c:pt>
                <c:pt idx="28">
                  <c:v>94.673370368382706</c:v>
                </c:pt>
                <c:pt idx="29">
                  <c:v>93.56533323396404</c:v>
                </c:pt>
                <c:pt idx="30">
                  <c:v>92.52405918034485</c:v>
                </c:pt>
                <c:pt idx="31">
                  <c:v>91.547339134008453</c:v>
                </c:pt>
                <c:pt idx="32">
                  <c:v>90.633124307492636</c:v>
                </c:pt>
                <c:pt idx="33">
                  <c:v>89.779513478274112</c:v>
                </c:pt>
                <c:pt idx="34">
                  <c:v>88.984741460257851</c:v>
                </c:pt>
                <c:pt idx="35">
                  <c:v>88.247168639436296</c:v>
                </c:pt>
                <c:pt idx="36">
                  <c:v>87.5652714608525</c:v>
                </c:pt>
                <c:pt idx="37">
                  <c:v>86.937633767476925</c:v>
                </c:pt>
                <c:pt idx="38">
                  <c:v>86.362938903300986</c:v>
                </c:pt>
                <c:pt idx="39">
                  <c:v>85.839962503118258</c:v>
                </c:pt>
                <c:pt idx="40">
                  <c:v>85.367565900324124</c:v>
                </c:pt>
                <c:pt idx="41">
                  <c:v>84.944690091803182</c:v>
                </c:pt>
                <c:pt idx="42">
                  <c:v>84.570350205742344</c:v>
                </c:pt>
                <c:pt idx="43">
                  <c:v>84.24363042414447</c:v>
                </c:pt>
                <c:pt idx="44">
                  <c:v>83.963679317029928</c:v>
                </c:pt>
                <c:pt idx="45">
                  <c:v>83.729705549902121</c:v>
                </c:pt>
                <c:pt idx="46">
                  <c:v>83.540973930097252</c:v>
                </c:pt>
                <c:pt idx="47">
                  <c:v>83.396801761210853</c:v>
                </c:pt>
                <c:pt idx="48">
                  <c:v>83.296555477952936</c:v>
                </c:pt>
                <c:pt idx="49">
                  <c:v>83.239647536583632</c:v>
                </c:pt>
                <c:pt idx="50">
                  <c:v>83.225533538566495</c:v>
                </c:pt>
                <c:pt idx="51">
                  <c:v>83.25370956728429</c:v>
                </c:pt>
                <c:pt idx="52">
                  <c:v>83.32370971962925</c:v>
                </c:pt>
                <c:pt idx="53">
                  <c:v>83.435103816032665</c:v>
                </c:pt>
                <c:pt idx="54">
                  <c:v>83.587495274063627</c:v>
                </c:pt>
                <c:pt idx="55">
                  <c:v>83.78051913212704</c:v>
                </c:pt>
                <c:pt idx="56">
                  <c:v>84.013840211042762</c:v>
                </c:pt>
                <c:pt idx="57">
                  <c:v>84.287151402412505</c:v>
                </c:pt>
                <c:pt idx="58">
                  <c:v>84.600172073689293</c:v>
                </c:pt>
                <c:pt idx="59">
                  <c:v>84.952646580769823</c:v>
                </c:pt>
                <c:pt idx="60">
                  <c:v>85.344342879747686</c:v>
                </c:pt>
                <c:pt idx="61">
                  <c:v>85.775051230199438</c:v>
                </c:pt>
                <c:pt idx="62">
                  <c:v>86.244582983038413</c:v>
                </c:pt>
                <c:pt idx="63">
                  <c:v>86.752769446572216</c:v>
                </c:pt>
                <c:pt idx="64">
                  <c:v>87.299460824939047</c:v>
                </c:pt>
                <c:pt idx="65">
                  <c:v>87.884525223590259</c:v>
                </c:pt>
                <c:pt idx="66">
                  <c:v>88.507847716930513</c:v>
                </c:pt>
                <c:pt idx="67">
                  <c:v>89.169329473629205</c:v>
                </c:pt>
                <c:pt idx="68">
                  <c:v>89.868886935484625</c:v>
                </c:pt>
                <c:pt idx="69">
                  <c:v>90.60645104605392</c:v>
                </c:pt>
                <c:pt idx="70">
                  <c:v>91.381966525564849</c:v>
                </c:pt>
                <c:pt idx="71">
                  <c:v>92.195391188902732</c:v>
                </c:pt>
                <c:pt idx="72">
                  <c:v>93.046695303715296</c:v>
                </c:pt>
                <c:pt idx="73">
                  <c:v>93.935860985909557</c:v>
                </c:pt>
                <c:pt idx="74">
                  <c:v>94.862881630024233</c:v>
                </c:pt>
                <c:pt idx="75">
                  <c:v>95.827761372151798</c:v>
                </c:pt>
                <c:pt idx="76">
                  <c:v>96.83051458326149</c:v>
                </c:pt>
                <c:pt idx="77">
                  <c:v>97.871165390934152</c:v>
                </c:pt>
                <c:pt idx="78">
                  <c:v>98.949747227667075</c:v>
                </c:pt>
                <c:pt idx="79">
                  <c:v>100.06630240404304</c:v>
                </c:pt>
                <c:pt idx="80">
                  <c:v>101.22088170518114</c:v>
                </c:pt>
                <c:pt idx="81">
                  <c:v>102.41354400900056</c:v>
                </c:pt>
                <c:pt idx="82">
                  <c:v>103.64435592493517</c:v>
                </c:pt>
                <c:pt idx="83">
                  <c:v>104.91339145183096</c:v>
                </c:pt>
                <c:pt idx="84">
                  <c:v>106.22073165384916</c:v>
                </c:pt>
                <c:pt idx="85">
                  <c:v>107.56646435327829</c:v>
                </c:pt>
                <c:pt idx="86">
                  <c:v>108.95068383923601</c:v>
                </c:pt>
                <c:pt idx="87">
                  <c:v>110.37349059130858</c:v>
                </c:pt>
                <c:pt idx="88">
                  <c:v>111.83499101724288</c:v>
                </c:pt>
                <c:pt idx="89">
                  <c:v>113.33529720386443</c:v>
                </c:pt>
                <c:pt idx="90">
                  <c:v>114.87452668044841</c:v>
                </c:pt>
                <c:pt idx="91">
                  <c:v>116.45280219382573</c:v>
                </c:pt>
                <c:pt idx="92">
                  <c:v>118.07025149454839</c:v>
                </c:pt>
                <c:pt idx="93">
                  <c:v>119.72700713348627</c:v>
                </c:pt>
                <c:pt idx="94">
                  <c:v>121.42320626826594</c:v>
                </c:pt>
                <c:pt idx="95">
                  <c:v>123.15899047900035</c:v>
                </c:pt>
                <c:pt idx="96">
                  <c:v>124.93450559279361</c:v>
                </c:pt>
                <c:pt idx="97">
                  <c:v>126.74990151653608</c:v>
                </c:pt>
                <c:pt idx="98">
                  <c:v>128.60533207753815</c:v>
                </c:pt>
                <c:pt idx="99">
                  <c:v>130.50095487157586</c:v>
                </c:pt>
                <c:pt idx="100">
                  <c:v>132.43693111794994</c:v>
                </c:pt>
                <c:pt idx="101">
                  <c:v>134.41342552118331</c:v>
                </c:pt>
                <c:pt idx="102">
                  <c:v>136.43060613900485</c:v>
                </c:pt>
                <c:pt idx="103">
                  <c:v>138.48864425628955</c:v>
                </c:pt>
                <c:pt idx="104">
                  <c:v>140.58771426464219</c:v>
                </c:pt>
                <c:pt idx="105">
                  <c:v>142.72799354733337</c:v>
                </c:pt>
                <c:pt idx="106">
                  <c:v>144.90966236931189</c:v>
                </c:pt>
                <c:pt idx="107">
                  <c:v>147.13290377203404</c:v>
                </c:pt>
                <c:pt idx="108">
                  <c:v>149.39790347286512</c:v>
                </c:pt>
                <c:pt idx="109">
                  <c:v>151.70484976882423</c:v>
                </c:pt>
                <c:pt idx="110">
                  <c:v>154.05393344445358</c:v>
                </c:pt>
                <c:pt idx="111">
                  <c:v>156.44534768360833</c:v>
                </c:pt>
                <c:pt idx="112">
                  <c:v>158.87928798497396</c:v>
                </c:pt>
                <c:pt idx="113">
                  <c:v>161.35595208112778</c:v>
                </c:pt>
                <c:pt idx="114">
                  <c:v>163.87553986097379</c:v>
                </c:pt>
                <c:pt idx="115">
                  <c:v>166.43825329538606</c:v>
                </c:pt>
                <c:pt idx="116">
                  <c:v>169.04429636590876</c:v>
                </c:pt>
                <c:pt idx="117">
                  <c:v>171.69387499636576</c:v>
                </c:pt>
                <c:pt idx="118">
                  <c:v>174.38719698724336</c:v>
                </c:pt>
                <c:pt idx="119">
                  <c:v>177.12447195271457</c:v>
                </c:pt>
                <c:pt idx="120">
                  <c:v>179.90591126018342</c:v>
                </c:pt>
                <c:pt idx="121">
                  <c:v>182.73172797223057</c:v>
                </c:pt>
                <c:pt idx="122">
                  <c:v>185.6021367908512</c:v>
                </c:pt>
                <c:pt idx="123">
                  <c:v>188.51735400387918</c:v>
                </c:pt>
                <c:pt idx="124">
                  <c:v>191.47759743349891</c:v>
                </c:pt>
                <c:pt idx="125">
                  <c:v>194.48308638674987</c:v>
                </c:pt>
                <c:pt idx="126">
                  <c:v>197.53404160793551</c:v>
                </c:pt>
                <c:pt idx="127">
                  <c:v>200.6306852328504</c:v>
                </c:pt>
                <c:pt idx="128">
                  <c:v>203.77324074474546</c:v>
                </c:pt>
                <c:pt idx="129">
                  <c:v>206.96193293195543</c:v>
                </c:pt>
                <c:pt idx="130">
                  <c:v>210.19698784711474</c:v>
                </c:pt>
                <c:pt idx="131">
                  <c:v>213.47863276789369</c:v>
                </c:pt>
                <c:pt idx="132">
                  <c:v>216.8070961591888</c:v>
                </c:pt>
                <c:pt idx="133">
                  <c:v>220.1826076367046</c:v>
                </c:pt>
                <c:pt idx="134">
                  <c:v>223.60539793186811</c:v>
                </c:pt>
                <c:pt idx="135">
                  <c:v>227.07569885801925</c:v>
                </c:pt>
                <c:pt idx="136">
                  <c:v>230.59374327782257</c:v>
                </c:pt>
                <c:pt idx="137">
                  <c:v>234.15976507185107</c:v>
                </c:pt>
                <c:pt idx="138">
                  <c:v>237.77399910829081</c:v>
                </c:pt>
                <c:pt idx="139">
                  <c:v>241.43668121372176</c:v>
                </c:pt>
                <c:pt idx="140">
                  <c:v>245.1480481449297</c:v>
                </c:pt>
                <c:pt idx="141">
                  <c:v>248.90833756170701</c:v>
                </c:pt>
                <c:pt idx="142">
                  <c:v>252.71778800060309</c:v>
                </c:pt>
                <c:pt idx="143">
                  <c:v>256.57663884958384</c:v>
                </c:pt>
                <c:pt idx="144">
                  <c:v>260.48513032356624</c:v>
                </c:pt>
                <c:pt idx="145">
                  <c:v>264.44350344079072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6-475B-882C-CED11696A01F}"/>
            </c:ext>
          </c:extLst>
        </c:ser>
        <c:ser>
          <c:idx val="2"/>
          <c:order val="2"/>
          <c:tx>
            <c:strRef>
              <c:f>'DA62 EXAMPLE'!$K$22</c:f>
              <c:strCache>
                <c:ptCount val="1"/>
                <c:pt idx="0">
                  <c:v>Power Required Full Flaps (kW)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'DA62 EXAMPLE'!$K$23:$K$168</c:f>
              <c:numCache>
                <c:formatCode>0.000</c:formatCode>
                <c:ptCount val="146"/>
                <c:pt idx="0">
                  <c:v>229.24007837016671</c:v>
                </c:pt>
                <c:pt idx="1">
                  <c:v>222.03254021638409</c:v>
                </c:pt>
                <c:pt idx="2">
                  <c:v>215.31619891121673</c:v>
                </c:pt>
                <c:pt idx="3">
                  <c:v>209.04966368315354</c:v>
                </c:pt>
                <c:pt idx="4">
                  <c:v>203.19651381885012</c:v>
                </c:pt>
                <c:pt idx="5">
                  <c:v>197.72458865481889</c:v>
                </c:pt>
                <c:pt idx="6">
                  <c:v>192.60539590383812</c:v>
                </c:pt>
                <c:pt idx="7">
                  <c:v>187.81361592842958</c:v>
                </c:pt>
                <c:pt idx="8">
                  <c:v>183.32668428694481</c:v>
                </c:pt>
                <c:pt idx="9">
                  <c:v>179.12443850333042</c:v>
                </c:pt>
                <c:pt idx="10">
                  <c:v>175.18881782142873</c:v>
                </c:pt>
                <c:pt idx="11">
                  <c:v>171.50360689767382</c:v>
                </c:pt>
                <c:pt idx="12">
                  <c:v>168.05421610911577</c:v>
                </c:pt>
                <c:pt idx="13">
                  <c:v>164.82749251614004</c:v>
                </c:pt>
                <c:pt idx="14">
                  <c:v>161.8115566029974</c:v>
                </c:pt>
                <c:pt idx="15">
                  <c:v>158.99566078626347</c:v>
                </c:pt>
                <c:pt idx="16">
                  <c:v>156.3700663787165</c:v>
                </c:pt>
                <c:pt idx="17">
                  <c:v>153.9259362599538</c:v>
                </c:pt>
                <c:pt idx="18">
                  <c:v>151.65524096318171</c:v>
                </c:pt>
                <c:pt idx="19">
                  <c:v>149.55067626158186</c:v>
                </c:pt>
                <c:pt idx="20">
                  <c:v>147.60559064431393</c:v>
                </c:pt>
                <c:pt idx="21">
                  <c:v>145.81392132475276</c:v>
                </c:pt>
                <c:pt idx="22">
                  <c:v>144.17013763239063</c:v>
                </c:pt>
                <c:pt idx="23">
                  <c:v>142.66919081320421</c:v>
                </c:pt>
                <c:pt idx="24">
                  <c:v>141.30646940775725</c:v>
                </c:pt>
                <c:pt idx="25">
                  <c:v>140.07775949714716</c:v>
                </c:pt>
                <c:pt idx="26">
                  <c:v>138.97920920831498</c:v>
                </c:pt>
                <c:pt idx="27">
                  <c:v>138.00729695563777</c:v>
                </c:pt>
                <c:pt idx="28">
                  <c:v>137.15880296787367</c:v>
                </c:pt>
                <c:pt idx="29">
                  <c:v>136.43078371067216</c:v>
                </c:pt>
                <c:pt idx="30">
                  <c:v>135.82054886683318</c:v>
                </c:pt>
                <c:pt idx="31">
                  <c:v>135.32564058080268</c:v>
                </c:pt>
                <c:pt idx="32">
                  <c:v>134.94381471176604</c:v>
                </c:pt>
                <c:pt idx="33">
                  <c:v>134.67302387216057</c:v>
                </c:pt>
                <c:pt idx="34">
                  <c:v>134.51140205632782</c:v>
                </c:pt>
                <c:pt idx="35">
                  <c:v>134.4572506880593</c:v>
                </c:pt>
                <c:pt idx="36">
                  <c:v>134.50902593654743</c:v>
                </c:pt>
                <c:pt idx="37">
                  <c:v>134.6653271682211</c:v>
                </c:pt>
                <c:pt idx="38">
                  <c:v>134.92488641753721</c:v>
                </c:pt>
                <c:pt idx="39">
                  <c:v>135.28655877335552</c:v>
                </c:pt>
                <c:pt idx="40">
                  <c:v>135.7493135893381</c:v>
                </c:pt>
                <c:pt idx="41">
                  <c:v>136.31222643713272</c:v>
                </c:pt>
                <c:pt idx="42">
                  <c:v>136.97447173012364</c:v>
                </c:pt>
                <c:pt idx="43">
                  <c:v>137.73531595344954</c:v>
                </c:pt>
                <c:pt idx="44">
                  <c:v>138.59411144293932</c:v>
                </c:pt>
                <c:pt idx="45">
                  <c:v>139.55029066173242</c:v>
                </c:pt>
                <c:pt idx="46">
                  <c:v>140.60336092874539</c:v>
                </c:pt>
                <c:pt idx="47">
                  <c:v>141.75289955790731</c:v>
                </c:pt>
                <c:pt idx="48">
                  <c:v>142.99854937129982</c:v>
                </c:pt>
                <c:pt idx="49">
                  <c:v>144.34001455307128</c:v>
                </c:pt>
                <c:pt idx="50">
                  <c:v>145.77705681430831</c:v>
                </c:pt>
                <c:pt idx="51">
                  <c:v>147.30949184198931</c:v>
                </c:pt>
                <c:pt idx="52">
                  <c:v>148.93718600777231</c:v>
                </c:pt>
                <c:pt idx="53">
                  <c:v>150.66005331470075</c:v>
                </c:pt>
                <c:pt idx="54">
                  <c:v>152.47805256200164</c:v>
                </c:pt>
                <c:pt idx="55">
                  <c:v>154.39118471001652</c:v>
                </c:pt>
                <c:pt idx="56">
                  <c:v>156.39949042897345</c:v>
                </c:pt>
                <c:pt idx="57">
                  <c:v>158.50304781680973</c:v>
                </c:pt>
                <c:pt idx="58">
                  <c:v>160.70197027259775</c:v>
                </c:pt>
                <c:pt idx="59">
                  <c:v>162.99640451333457</c:v>
                </c:pt>
                <c:pt idx="60">
                  <c:v>165.38652872294679</c:v>
                </c:pt>
                <c:pt idx="61">
                  <c:v>167.87255082333803</c:v>
                </c:pt>
                <c:pt idx="62">
                  <c:v>170.45470685819438</c:v>
                </c:pt>
                <c:pt idx="63">
                  <c:v>173.13325948106095</c:v>
                </c:pt>
                <c:pt idx="64">
                  <c:v>175.90849653992365</c:v>
                </c:pt>
                <c:pt idx="65">
                  <c:v>178.78072975118596</c:v>
                </c:pt>
                <c:pt idx="66">
                  <c:v>181.75029345652229</c:v>
                </c:pt>
                <c:pt idx="67">
                  <c:v>184.81754345662694</c:v>
                </c:pt>
                <c:pt idx="68">
                  <c:v>187.98285591636582</c:v>
                </c:pt>
                <c:pt idx="69">
                  <c:v>191.2466263362835</c:v>
                </c:pt>
                <c:pt idx="70">
                  <c:v>194.60926858581854</c:v>
                </c:pt>
                <c:pt idx="71">
                  <c:v>198.07121399395311</c:v>
                </c:pt>
                <c:pt idx="72">
                  <c:v>201.63291049335243</c:v>
                </c:pt>
                <c:pt idx="73">
                  <c:v>205.29482181436077</c:v>
                </c:pt>
                <c:pt idx="74">
                  <c:v>209.05742672549817</c:v>
                </c:pt>
                <c:pt idx="75">
                  <c:v>212.92121831735614</c:v>
                </c:pt>
                <c:pt idx="76">
                  <c:v>216.88670332702867</c:v>
                </c:pt>
                <c:pt idx="77">
                  <c:v>220.95440150042518</c:v>
                </c:pt>
                <c:pt idx="78">
                  <c:v>225.12484499001039</c:v>
                </c:pt>
                <c:pt idx="79">
                  <c:v>229.3985777856962</c:v>
                </c:pt>
                <c:pt idx="80">
                  <c:v>233.77615517677654</c:v>
                </c:pt>
                <c:pt idx="81">
                  <c:v>238.25814324294518</c:v>
                </c:pt>
                <c:pt idx="82">
                  <c:v>242.84511837258222</c:v>
                </c:pt>
                <c:pt idx="83">
                  <c:v>247.53766680661738</c:v>
                </c:pt>
                <c:pt idx="84">
                  <c:v>252.33638420640054</c:v>
                </c:pt>
                <c:pt idx="85">
                  <c:v>257.24187524411803</c:v>
                </c:pt>
                <c:pt idx="86">
                  <c:v>262.25475321439507</c:v>
                </c:pt>
                <c:pt idx="87">
                  <c:v>267.3756396658149</c:v>
                </c:pt>
                <c:pt idx="88">
                  <c:v>272.60516405117505</c:v>
                </c:pt>
                <c:pt idx="89">
                  <c:v>277.94396339537792</c:v>
                </c:pt>
                <c:pt idx="90">
                  <c:v>283.39268197992527</c:v>
                </c:pt>
                <c:pt idx="91">
                  <c:v>288.95197104305993</c:v>
                </c:pt>
                <c:pt idx="92">
                  <c:v>294.62248849465306</c:v>
                </c:pt>
                <c:pt idx="93">
                  <c:v>300.40489864499921</c:v>
                </c:pt>
                <c:pt idx="94">
                  <c:v>306.29987194673561</c:v>
                </c:pt>
                <c:pt idx="95">
                  <c:v>312.30808474914772</c:v>
                </c:pt>
                <c:pt idx="96">
                  <c:v>318.43021906417619</c:v>
                </c:pt>
                <c:pt idx="97">
                  <c:v>324.66696234347631</c:v>
                </c:pt>
                <c:pt idx="98">
                  <c:v>331.01900726593021</c:v>
                </c:pt>
                <c:pt idx="99">
                  <c:v>337.48705153504096</c:v>
                </c:pt>
                <c:pt idx="100">
                  <c:v>344.07179768567778</c:v>
                </c:pt>
                <c:pt idx="101">
                  <c:v>350.77395289967308</c:v>
                </c:pt>
                <c:pt idx="102">
                  <c:v>357.5942288298001</c:v>
                </c:pt>
                <c:pt idx="103">
                  <c:v>364.53334143169383</c:v>
                </c:pt>
                <c:pt idx="104">
                  <c:v>371.59201080329569</c:v>
                </c:pt>
                <c:pt idx="105">
                  <c:v>378.77096103143469</c:v>
                </c:pt>
                <c:pt idx="106">
                  <c:v>386.07092004517756</c:v>
                </c:pt>
                <c:pt idx="107">
                  <c:v>393.4926194756012</c:v>
                </c:pt>
                <c:pt idx="108">
                  <c:v>401.03679452166079</c:v>
                </c:pt>
                <c:pt idx="109">
                  <c:v>408.70418382184994</c:v>
                </c:pt>
                <c:pt idx="110">
                  <c:v>416.49552933136005</c:v>
                </c:pt>
                <c:pt idx="111">
                  <c:v>424.41157620446643</c:v>
                </c:pt>
                <c:pt idx="112">
                  <c:v>432.45307268188475</c:v>
                </c:pt>
                <c:pt idx="113">
                  <c:v>440.62076998285261</c:v>
                </c:pt>
                <c:pt idx="114">
                  <c:v>448.91542220171056</c:v>
                </c:pt>
                <c:pt idx="115">
                  <c:v>457.3377862087591</c:v>
                </c:pt>
                <c:pt idx="116">
                  <c:v>465.88862155519206</c:v>
                </c:pt>
                <c:pt idx="117">
                  <c:v>474.56869038190945</c:v>
                </c:pt>
                <c:pt idx="118">
                  <c:v>483.37875733202816</c:v>
                </c:pt>
                <c:pt idx="119">
                  <c:v>492.31958946691373</c:v>
                </c:pt>
                <c:pt idx="120">
                  <c:v>501.39195618557306</c:v>
                </c:pt>
                <c:pt idx="121">
                  <c:v>510.59662914724868</c:v>
                </c:pt>
                <c:pt idx="122">
                  <c:v>519.93438219706923</c:v>
                </c:pt>
                <c:pt idx="123">
                  <c:v>529.40599129461498</c:v>
                </c:pt>
                <c:pt idx="124">
                  <c:v>539.01223444526681</c:v>
                </c:pt>
                <c:pt idx="125">
                  <c:v>548.75389163421175</c:v>
                </c:pt>
                <c:pt idx="126">
                  <c:v>558.6317447629898</c:v>
                </c:pt>
                <c:pt idx="127">
                  <c:v>568.64657758846204</c:v>
                </c:pt>
                <c:pt idx="128">
                  <c:v>578.79917566409802</c:v>
                </c:pt>
                <c:pt idx="129">
                  <c:v>589.09032628347904</c:v>
                </c:pt>
                <c:pt idx="130">
                  <c:v>599.52081842591906</c:v>
                </c:pt>
                <c:pt idx="131">
                  <c:v>610.09144270411332</c:v>
                </c:pt>
                <c:pt idx="132">
                  <c:v>620.80299131372624</c:v>
                </c:pt>
                <c:pt idx="133">
                  <c:v>631.65625798483131</c:v>
                </c:pt>
                <c:pt idx="134">
                  <c:v>642.65203793513331</c:v>
                </c:pt>
                <c:pt idx="135">
                  <c:v>653.79112782488733</c:v>
                </c:pt>
                <c:pt idx="136">
                  <c:v>665.07432571344714</c:v>
                </c:pt>
                <c:pt idx="137">
                  <c:v>676.50243101737863</c:v>
                </c:pt>
                <c:pt idx="138">
                  <c:v>688.07624447006492</c:v>
                </c:pt>
                <c:pt idx="139">
                  <c:v>699.79656808274763</c:v>
                </c:pt>
                <c:pt idx="140">
                  <c:v>711.66420510694286</c:v>
                </c:pt>
                <c:pt idx="141">
                  <c:v>723.67995999817504</c:v>
                </c:pt>
                <c:pt idx="142">
                  <c:v>735.84463838097872</c:v>
                </c:pt>
                <c:pt idx="143">
                  <c:v>748.15904701510965</c:v>
                </c:pt>
                <c:pt idx="144">
                  <c:v>760.62399376292592</c:v>
                </c:pt>
                <c:pt idx="145">
                  <c:v>773.24028755788299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6-475B-882C-CED11696A01F}"/>
            </c:ext>
          </c:extLst>
        </c:ser>
        <c:ser>
          <c:idx val="3"/>
          <c:order val="3"/>
          <c:tx>
            <c:strRef>
              <c:f>'DA62 EXAMPLE'!$L$22</c:f>
              <c:strCache>
                <c:ptCount val="1"/>
                <c:pt idx="0">
                  <c:v>Power Available (kW)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'DA62 EXAMPLE'!$L$23:$L$168</c:f>
              <c:numCache>
                <c:formatCode>0.000</c:formatCode>
                <c:ptCount val="146"/>
                <c:pt idx="0">
                  <c:v>96.661951173531861</c:v>
                </c:pt>
                <c:pt idx="1">
                  <c:v>99.180240565707564</c:v>
                </c:pt>
                <c:pt idx="2">
                  <c:v>101.66229585798817</c:v>
                </c:pt>
                <c:pt idx="3">
                  <c:v>104.10880886426595</c:v>
                </c:pt>
                <c:pt idx="4">
                  <c:v>106.52045496598636</c:v>
                </c:pt>
                <c:pt idx="5">
                  <c:v>108.89789357831133</c:v>
                </c:pt>
                <c:pt idx="6">
                  <c:v>111.24176860092565</c:v>
                </c:pt>
                <c:pt idx="7">
                  <c:v>113.55270885406334</c:v>
                </c:pt>
                <c:pt idx="8">
                  <c:v>115.83132850030564</c:v>
                </c:pt>
                <c:pt idx="9">
                  <c:v>118.0782274526771</c:v>
                </c:pt>
                <c:pt idx="10">
                  <c:v>120.29399176954735</c:v>
                </c:pt>
                <c:pt idx="11">
                  <c:v>122.47919403682387</c:v>
                </c:pt>
                <c:pt idx="12">
                  <c:v>124.63439373790084</c:v>
                </c:pt>
                <c:pt idx="13">
                  <c:v>126.76013761180964</c:v>
                </c:pt>
                <c:pt idx="14">
                  <c:v>128.85695999999996</c:v>
                </c:pt>
                <c:pt idx="15">
                  <c:v>130.92538318216248</c:v>
                </c:pt>
                <c:pt idx="16">
                  <c:v>132.96591770148518</c:v>
                </c:pt>
                <c:pt idx="17">
                  <c:v>134.97906267972414</c:v>
                </c:pt>
                <c:pt idx="18">
                  <c:v>136.96530612244899</c:v>
                </c:pt>
                <c:pt idx="19">
                  <c:v>138.92512521481481</c:v>
                </c:pt>
                <c:pt idx="20">
                  <c:v>140.85898660819174</c:v>
                </c:pt>
                <c:pt idx="21">
                  <c:v>142.76734669797591</c:v>
                </c:pt>
                <c:pt idx="22">
                  <c:v>144.6506518928901</c:v>
                </c:pt>
                <c:pt idx="23">
                  <c:v>146.50933887607025</c:v>
                </c:pt>
                <c:pt idx="24">
                  <c:v>148.34383485822312</c:v>
                </c:pt>
                <c:pt idx="25">
                  <c:v>150.1545578231293</c:v>
                </c:pt>
                <c:pt idx="26">
                  <c:v>151.941916765755</c:v>
                </c:pt>
                <c:pt idx="27">
                  <c:v>153.70631192322568</c:v>
                </c:pt>
                <c:pt idx="28">
                  <c:v>155.44813499890424</c:v>
                </c:pt>
                <c:pt idx="29">
                  <c:v>157.16776937980987</c:v>
                </c:pt>
                <c:pt idx="30">
                  <c:v>158.86559034760126</c:v>
                </c:pt>
                <c:pt idx="31">
                  <c:v>160.5419652833414</c:v>
                </c:pt>
                <c:pt idx="32">
                  <c:v>162.19725386625234</c:v>
                </c:pt>
                <c:pt idx="33">
                  <c:v>163.83180826666199</c:v>
                </c:pt>
                <c:pt idx="34">
                  <c:v>165.44597333333328</c:v>
                </c:pt>
                <c:pt idx="35">
                  <c:v>167.04008677536541</c:v>
                </c:pt>
                <c:pt idx="36">
                  <c:v>168.61447933884298</c:v>
                </c:pt>
                <c:pt idx="37">
                  <c:v>170.16947497840772</c:v>
                </c:pt>
                <c:pt idx="38">
                  <c:v>171.70539102391828</c:v>
                </c:pt>
                <c:pt idx="39">
                  <c:v>173.22253834235741</c:v>
                </c:pt>
                <c:pt idx="40">
                  <c:v>174.72122149514178</c:v>
                </c:pt>
                <c:pt idx="41">
                  <c:v>176.20173889098328</c:v>
                </c:pt>
                <c:pt idx="42">
                  <c:v>177.66438293444332</c:v>
                </c:pt>
                <c:pt idx="43">
                  <c:v>179.1094401703198</c:v>
                </c:pt>
                <c:pt idx="44">
                  <c:v>180.53719142399999</c:v>
                </c:pt>
                <c:pt idx="45">
                  <c:v>181.94791193790573</c:v>
                </c:pt>
                <c:pt idx="46">
                  <c:v>183.34187150415718</c:v>
                </c:pt>
                <c:pt idx="47">
                  <c:v>184.71933459357277</c:v>
                </c:pt>
                <c:pt idx="48">
                  <c:v>186.08056048112095</c:v>
                </c:pt>
                <c:pt idx="49">
                  <c:v>187.42580336793534</c:v>
                </c:pt>
                <c:pt idx="50">
                  <c:v>188.75531249999997</c:v>
                </c:pt>
                <c:pt idx="51">
                  <c:v>190.06933228360762</c:v>
                </c:pt>
                <c:pt idx="52">
                  <c:v>191.36810239769247</c:v>
                </c:pt>
                <c:pt idx="53">
                  <c:v>192.65185790313205</c:v>
                </c:pt>
                <c:pt idx="54">
                  <c:v>193.92082934911241</c:v>
                </c:pt>
                <c:pt idx="55">
                  <c:v>195.17524287664594</c:v>
                </c:pt>
                <c:pt idx="56">
                  <c:v>196.41532031932869</c:v>
                </c:pt>
                <c:pt idx="57">
                  <c:v>197.64127930142115</c:v>
                </c:pt>
                <c:pt idx="58">
                  <c:v>198.85333333333335</c:v>
                </c:pt>
                <c:pt idx="59">
                  <c:v>200.05169190459239</c:v>
                </c:pt>
                <c:pt idx="60">
                  <c:v>201.23656057436821</c:v>
                </c:pt>
                <c:pt idx="61">
                  <c:v>202.40814105963054</c:v>
                </c:pt>
                <c:pt idx="62">
                  <c:v>203.56663132100687</c:v>
                </c:pt>
                <c:pt idx="63">
                  <c:v>204.71222564641175</c:v>
                </c:pt>
                <c:pt idx="64">
                  <c:v>205.8451147325103</c:v>
                </c:pt>
                <c:pt idx="65">
                  <c:v>206.9654857640827</c:v>
                </c:pt>
                <c:pt idx="66">
                  <c:v>208.07352249134951</c:v>
                </c:pt>
                <c:pt idx="67">
                  <c:v>209.16940530531738</c:v>
                </c:pt>
                <c:pt idx="68">
                  <c:v>210.25331131120458</c:v>
                </c:pt>
                <c:pt idx="69">
                  <c:v>211.3254144</c:v>
                </c:pt>
                <c:pt idx="70">
                  <c:v>212.38588531821043</c:v>
                </c:pt>
                <c:pt idx="71">
                  <c:v>213.4348917358495</c:v>
                </c:pt>
                <c:pt idx="72">
                  <c:v>214.47259831271674</c:v>
                </c:pt>
                <c:pt idx="73">
                  <c:v>215.49916676301697</c:v>
                </c:pt>
                <c:pt idx="74">
                  <c:v>216.51475591836734</c:v>
                </c:pt>
                <c:pt idx="75">
                  <c:v>217.51952178923776</c:v>
                </c:pt>
                <c:pt idx="76">
                  <c:v>218.51361762486792</c:v>
                </c:pt>
                <c:pt idx="77">
                  <c:v>219.49719397170648</c:v>
                </c:pt>
                <c:pt idx="78">
                  <c:v>220.47039873041061</c:v>
                </c:pt>
                <c:pt idx="79">
                  <c:v>221.43337721144965</c:v>
                </c:pt>
                <c:pt idx="80">
                  <c:v>222.38627218934911</c:v>
                </c:pt>
                <c:pt idx="81">
                  <c:v>223.32922395561434</c:v>
                </c:pt>
                <c:pt idx="82">
                  <c:v>224.26237037037035</c:v>
                </c:pt>
                <c:pt idx="83">
                  <c:v>225.18584691275248</c:v>
                </c:pt>
                <c:pt idx="84">
                  <c:v>226.09978673008325</c:v>
                </c:pt>
                <c:pt idx="85">
                  <c:v>227.00432068586812</c:v>
                </c:pt>
                <c:pt idx="86">
                  <c:v>227.89957740664295</c:v>
                </c:pt>
                <c:pt idx="87">
                  <c:v>228.78568332770325</c:v>
                </c:pt>
                <c:pt idx="88">
                  <c:v>229.66276273774818</c:v>
                </c:pt>
                <c:pt idx="89">
                  <c:v>230.53093782246484</c:v>
                </c:pt>
                <c:pt idx="90">
                  <c:v>231.39032870708544</c:v>
                </c:pt>
                <c:pt idx="91">
                  <c:v>232.24105349794237</c:v>
                </c:pt>
                <c:pt idx="92">
                  <c:v>233.0832283230485</c:v>
                </c:pt>
                <c:pt idx="93">
                  <c:v>233.91696737172958</c:v>
                </c:pt>
                <c:pt idx="94">
                  <c:v>234.74238293333335</c:v>
                </c:pt>
                <c:pt idx="95">
                  <c:v>235.55958543503937</c:v>
                </c:pt>
                <c:pt idx="96">
                  <c:v>236.36868347879479</c:v>
                </c:pt>
                <c:pt idx="97">
                  <c:v>237.16978387739766</c:v>
                </c:pt>
                <c:pt idx="98">
                  <c:v>237.96299168975068</c:v>
                </c:pt>
                <c:pt idx="99">
                  <c:v>238.7484102553077</c:v>
                </c:pt>
                <c:pt idx="100">
                  <c:v>239.52614122773289</c:v>
                </c:pt>
                <c:pt idx="101">
                  <c:v>240.29628460779421</c:v>
                </c:pt>
                <c:pt idx="102">
                  <c:v>241.05893877551023</c:v>
                </c:pt>
                <c:pt idx="103">
                  <c:v>241.81420052156975</c:v>
                </c:pt>
                <c:pt idx="104">
                  <c:v>242.56216507804371</c:v>
                </c:pt>
                <c:pt idx="105">
                  <c:v>243.30292614840627</c:v>
                </c:pt>
                <c:pt idx="106">
                  <c:v>244.03657593688357</c:v>
                </c:pt>
                <c:pt idx="107">
                  <c:v>244.76320517714785</c:v>
                </c:pt>
                <c:pt idx="108">
                  <c:v>245.48290316037162</c:v>
                </c:pt>
                <c:pt idx="109">
                  <c:v>246.19575776266061</c:v>
                </c:pt>
                <c:pt idx="110">
                  <c:v>246.90185547187954</c:v>
                </c:pt>
                <c:pt idx="111">
                  <c:v>247.60128141388608</c:v>
                </c:pt>
                <c:pt idx="112">
                  <c:v>248.29411937818918</c:v>
                </c:pt>
                <c:pt idx="113">
                  <c:v>248.98045184304399</c:v>
                </c:pt>
                <c:pt idx="114">
                  <c:v>249.66036</c:v>
                </c:pt>
                <c:pt idx="115">
                  <c:v>250.33392377791361</c:v>
                </c:pt>
                <c:pt idx="116">
                  <c:v>251.00122186644035</c:v>
                </c:pt>
                <c:pt idx="117">
                  <c:v>251.6623317390179</c:v>
                </c:pt>
                <c:pt idx="118">
                  <c:v>252.31732967535439</c:v>
                </c:pt>
                <c:pt idx="119">
                  <c:v>252.96629078343196</c:v>
                </c:pt>
                <c:pt idx="120">
                  <c:v>253.60928902103953</c:v>
                </c:pt>
                <c:pt idx="121">
                  <c:v>254.2463972168448</c:v>
                </c:pt>
                <c:pt idx="122">
                  <c:v>254.87768709101724</c:v>
                </c:pt>
                <c:pt idx="123">
                  <c:v>255.50322927541313</c:v>
                </c:pt>
                <c:pt idx="124">
                  <c:v>256.12309333333332</c:v>
                </c:pt>
                <c:pt idx="125">
                  <c:v>256.7373477788629</c:v>
                </c:pt>
                <c:pt idx="126">
                  <c:v>257.34606009580489</c:v>
                </c:pt>
                <c:pt idx="127">
                  <c:v>257.94929675621569</c:v>
                </c:pt>
                <c:pt idx="128">
                  <c:v>258.54712323855279</c:v>
                </c:pt>
                <c:pt idx="129">
                  <c:v>259.1396040454444</c:v>
                </c:pt>
                <c:pt idx="130">
                  <c:v>259.7268027210884</c:v>
                </c:pt>
                <c:pt idx="131">
                  <c:v>260.30878186829153</c:v>
                </c:pt>
                <c:pt idx="132">
                  <c:v>260.88560316515526</c:v>
                </c:pt>
                <c:pt idx="133">
                  <c:v>261.45732738141857</c:v>
                </c:pt>
                <c:pt idx="134">
                  <c:v>262.02401439446368</c:v>
                </c:pt>
                <c:pt idx="135">
                  <c:v>262.58572320499485</c:v>
                </c:pt>
                <c:pt idx="136">
                  <c:v>263.14251195239564</c:v>
                </c:pt>
                <c:pt idx="137">
                  <c:v>263.69443792977415</c:v>
                </c:pt>
                <c:pt idx="138">
                  <c:v>264.241557598702</c:v>
                </c:pt>
                <c:pt idx="139">
                  <c:v>264.78392660365466</c:v>
                </c:pt>
                <c:pt idx="140">
                  <c:v>265.32159978616056</c:v>
                </c:pt>
                <c:pt idx="141">
                  <c:v>265.85463119866455</c:v>
                </c:pt>
                <c:pt idx="142">
                  <c:v>266.38307411811337</c:v>
                </c:pt>
                <c:pt idx="143">
                  <c:v>266.90698105926879</c:v>
                </c:pt>
                <c:pt idx="144">
                  <c:v>267.42640378775508</c:v>
                </c:pt>
                <c:pt idx="145">
                  <c:v>267.9413933328463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B6-475B-882C-CED11696A01F}"/>
            </c:ext>
          </c:extLst>
        </c:ser>
        <c:ser>
          <c:idx val="4"/>
          <c:order val="4"/>
          <c:tx>
            <c:strRef>
              <c:f>'DA62 EXAMPLE'!$M$22</c:f>
              <c:strCache>
                <c:ptCount val="1"/>
                <c:pt idx="0">
                  <c:v>Excess Power No Flaps (kW)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'DA62 EXAMPLE'!$M$23:$M$168</c:f>
              <c:numCache>
                <c:formatCode>0.000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0.43293523294639158</c:v>
                </c:pt>
                <c:pt idx="13">
                  <c:v>5.2452735573134959</c:v>
                </c:pt>
                <c:pt idx="14">
                  <c:v>9.8863239556900737</c:v>
                </c:pt>
                <c:pt idx="15">
                  <c:v>14.365035077186235</c:v>
                </c:pt>
                <c:pt idx="16">
                  <c:v>18.689587162257567</c:v>
                </c:pt>
                <c:pt idx="17">
                  <c:v>22.867472854813386</c:v>
                </c:pt>
                <c:pt idx="18">
                  <c:v>26.905567942369828</c:v>
                </c:pt>
                <c:pt idx="19">
                  <c:v>30.810193462046911</c:v>
                </c:pt>
                <c:pt idx="20">
                  <c:v>34.587170380196241</c:v>
                </c:pt>
                <c:pt idx="21">
                  <c:v>38.241867864034077</c:v>
                </c:pt>
                <c:pt idx="22">
                  <c:v>41.779246007015217</c:v>
                </c:pt>
                <c:pt idx="23">
                  <c:v>45.2038937396443</c:v>
                </c:pt>
                <c:pt idx="24">
                  <c:v>48.520062549056547</c:v>
                </c:pt>
                <c:pt idx="25">
                  <c:v>51.731696540060653</c:v>
                </c:pt>
                <c:pt idx="26">
                  <c:v>54.842459294268323</c:v>
                </c:pt>
                <c:pt idx="27">
                  <c:v>57.85575791987344</c:v>
                </c:pt>
                <c:pt idx="28">
                  <c:v>60.774764630521531</c:v>
                </c:pt>
                <c:pt idx="29">
                  <c:v>63.602436145845829</c:v>
                </c:pt>
                <c:pt idx="30">
                  <c:v>66.341531167256406</c:v>
                </c:pt>
                <c:pt idx="31">
                  <c:v>68.994626149332944</c:v>
                </c:pt>
                <c:pt idx="32">
                  <c:v>71.564129558759703</c:v>
                </c:pt>
                <c:pt idx="33">
                  <c:v>74.052294788387883</c:v>
                </c:pt>
                <c:pt idx="34">
                  <c:v>76.461231873075434</c:v>
                </c:pt>
                <c:pt idx="35">
                  <c:v>78.792918135929114</c:v>
                </c:pt>
                <c:pt idx="36">
                  <c:v>81.049207877990483</c:v>
                </c:pt>
                <c:pt idx="37">
                  <c:v>83.231841210930796</c:v>
                </c:pt>
                <c:pt idx="38">
                  <c:v>85.342452120617295</c:v>
                </c:pt>
                <c:pt idx="39">
                  <c:v>87.382575839239152</c:v>
                </c:pt>
                <c:pt idx="40">
                  <c:v>89.353655594817653</c:v>
                </c:pt>
                <c:pt idx="41">
                  <c:v>91.257048799180097</c:v>
                </c:pt>
                <c:pt idx="42">
                  <c:v>93.094032728700981</c:v>
                </c:pt>
                <c:pt idx="43">
                  <c:v>94.86580974617533</c:v>
                </c:pt>
                <c:pt idx="44">
                  <c:v>96.573512106970057</c:v>
                </c:pt>
                <c:pt idx="45">
                  <c:v>98.218206388003608</c:v>
                </c:pt>
                <c:pt idx="46">
                  <c:v>99.800897574059931</c:v>
                </c:pt>
                <c:pt idx="47">
                  <c:v>101.32253283236192</c:v>
                </c:pt>
                <c:pt idx="48">
                  <c:v>102.78400500316802</c:v>
                </c:pt>
                <c:pt idx="49">
                  <c:v>104.18615583135171</c:v>
                </c:pt>
                <c:pt idx="50">
                  <c:v>105.52977896143348</c:v>
                </c:pt>
                <c:pt idx="51">
                  <c:v>106.81562271632333</c:v>
                </c:pt>
                <c:pt idx="52">
                  <c:v>108.04439267806322</c:v>
                </c:pt>
                <c:pt idx="53">
                  <c:v>109.21675408709939</c:v>
                </c:pt>
                <c:pt idx="54">
                  <c:v>110.33333407504878</c:v>
                </c:pt>
                <c:pt idx="55">
                  <c:v>111.3947237445189</c:v>
                </c:pt>
                <c:pt idx="56">
                  <c:v>112.40148010828592</c:v>
                </c:pt>
                <c:pt idx="57">
                  <c:v>113.35412789900865</c:v>
                </c:pt>
                <c:pt idx="58">
                  <c:v>114.25316125964406</c:v>
                </c:pt>
                <c:pt idx="59">
                  <c:v>115.09904532382257</c:v>
                </c:pt>
                <c:pt idx="60">
                  <c:v>115.89221769462053</c:v>
                </c:pt>
                <c:pt idx="61">
                  <c:v>116.6330898294311</c:v>
                </c:pt>
                <c:pt idx="62">
                  <c:v>117.32204833796845</c:v>
                </c:pt>
                <c:pt idx="63">
                  <c:v>117.95945619983954</c:v>
                </c:pt>
                <c:pt idx="64">
                  <c:v>118.54565390757125</c:v>
                </c:pt>
                <c:pt idx="65">
                  <c:v>119.08096054049244</c:v>
                </c:pt>
                <c:pt idx="66">
                  <c:v>119.56567477441899</c:v>
                </c:pt>
                <c:pt idx="67">
                  <c:v>120.00007583168818</c:v>
                </c:pt>
                <c:pt idx="68">
                  <c:v>120.38442437571996</c:v>
                </c:pt>
                <c:pt idx="69">
                  <c:v>120.71896335394608</c:v>
                </c:pt>
                <c:pt idx="70">
                  <c:v>121.00391879264558</c:v>
                </c:pt>
                <c:pt idx="71">
                  <c:v>121.23950054694677</c:v>
                </c:pt>
                <c:pt idx="72">
                  <c:v>121.42590300900144</c:v>
                </c:pt>
                <c:pt idx="73">
                  <c:v>121.56330577710742</c:v>
                </c:pt>
                <c:pt idx="74">
                  <c:v>121.65187428834311</c:v>
                </c:pt>
                <c:pt idx="75">
                  <c:v>121.69176041708596</c:v>
                </c:pt>
                <c:pt idx="76">
                  <c:v>121.68310304160643</c:v>
                </c:pt>
                <c:pt idx="77">
                  <c:v>121.62602858077233</c:v>
                </c:pt>
                <c:pt idx="78">
                  <c:v>121.52065150274353</c:v>
                </c:pt>
                <c:pt idx="79">
                  <c:v>121.36707480740661</c:v>
                </c:pt>
                <c:pt idx="80">
                  <c:v>121.16539048416797</c:v>
                </c:pt>
                <c:pt idx="81">
                  <c:v>120.91567994661378</c:v>
                </c:pt>
                <c:pt idx="82">
                  <c:v>120.61801444543518</c:v>
                </c:pt>
                <c:pt idx="83">
                  <c:v>120.27245546092152</c:v>
                </c:pt>
                <c:pt idx="84">
                  <c:v>119.8790550762341</c:v>
                </c:pt>
                <c:pt idx="85">
                  <c:v>119.43785633258983</c:v>
                </c:pt>
                <c:pt idx="86">
                  <c:v>118.94889356740694</c:v>
                </c:pt>
                <c:pt idx="87">
                  <c:v>118.41219273639467</c:v>
                </c:pt>
                <c:pt idx="88">
                  <c:v>117.8277717205053</c:v>
                </c:pt>
                <c:pt idx="89">
                  <c:v>117.19564061860041</c:v>
                </c:pt>
                <c:pt idx="90">
                  <c:v>116.51580202663703</c:v>
                </c:pt>
                <c:pt idx="91">
                  <c:v>115.78825130411664</c:v>
                </c:pt>
                <c:pt idx="92">
                  <c:v>115.01297682850011</c:v>
                </c:pt>
                <c:pt idx="93">
                  <c:v>114.18996023824332</c:v>
                </c:pt>
                <c:pt idx="94">
                  <c:v>113.3191766650674</c:v>
                </c:pt>
                <c:pt idx="95">
                  <c:v>112.40059495603901</c:v>
                </c:pt>
                <c:pt idx="96">
                  <c:v>111.43417788600118</c:v>
                </c:pt>
                <c:pt idx="97">
                  <c:v>110.41988236086158</c:v>
                </c:pt>
                <c:pt idx="98">
                  <c:v>109.35765961221253</c:v>
                </c:pt>
                <c:pt idx="99">
                  <c:v>108.24745538373185</c:v>
                </c:pt>
                <c:pt idx="100">
                  <c:v>107.08921010978295</c:v>
                </c:pt>
                <c:pt idx="101">
                  <c:v>105.88285908661089</c:v>
                </c:pt>
                <c:pt idx="102">
                  <c:v>104.62833263650538</c:v>
                </c:pt>
                <c:pt idx="103">
                  <c:v>103.3255562652802</c:v>
                </c:pt>
                <c:pt idx="104">
                  <c:v>101.97445081340152</c:v>
                </c:pt>
                <c:pt idx="105">
                  <c:v>100.5749326010729</c:v>
                </c:pt>
                <c:pt idx="106">
                  <c:v>99.126913567571677</c:v>
                </c:pt>
                <c:pt idx="107">
                  <c:v>97.630301405113812</c:v>
                </c:pt>
                <c:pt idx="108">
                  <c:v>96.084999687506496</c:v>
                </c:pt>
                <c:pt idx="109">
                  <c:v>94.490907993836373</c:v>
                </c:pt>
                <c:pt idx="110">
                  <c:v>92.847922027425966</c:v>
                </c:pt>
                <c:pt idx="111">
                  <c:v>91.155933730277752</c:v>
                </c:pt>
                <c:pt idx="112">
                  <c:v>89.414831393215223</c:v>
                </c:pt>
                <c:pt idx="113">
                  <c:v>87.624499761916212</c:v>
                </c:pt>
                <c:pt idx="114">
                  <c:v>85.784820139026209</c:v>
                </c:pt>
                <c:pt idx="115">
                  <c:v>83.895670482527549</c:v>
                </c:pt>
                <c:pt idx="116">
                  <c:v>81.956925500531582</c:v>
                </c:pt>
                <c:pt idx="117">
                  <c:v>79.968456742652137</c:v>
                </c:pt>
                <c:pt idx="118">
                  <c:v>77.93013268811103</c:v>
                </c:pt>
                <c:pt idx="119">
                  <c:v>75.841818830717386</c:v>
                </c:pt>
                <c:pt idx="120">
                  <c:v>73.703377760856114</c:v>
                </c:pt>
                <c:pt idx="121">
                  <c:v>71.514669244614225</c:v>
                </c:pt>
                <c:pt idx="122">
                  <c:v>69.275550300166032</c:v>
                </c:pt>
                <c:pt idx="123">
                  <c:v>66.985875271533956</c:v>
                </c:pt>
                <c:pt idx="124">
                  <c:v>64.645495899834401</c:v>
                </c:pt>
                <c:pt idx="125">
                  <c:v>62.254261392113023</c:v>
                </c:pt>
                <c:pt idx="126">
                  <c:v>59.812018487869381</c:v>
                </c:pt>
                <c:pt idx="127">
                  <c:v>57.318611523365291</c:v>
                </c:pt>
                <c:pt idx="128">
                  <c:v>54.773882493807321</c:v>
                </c:pt>
                <c:pt idx="129">
                  <c:v>52.177671113488969</c:v>
                </c:pt>
                <c:pt idx="130">
                  <c:v>49.529814873973663</c:v>
                </c:pt>
                <c:pt idx="131">
                  <c:v>46.830149100397847</c:v>
                </c:pt>
                <c:pt idx="132">
                  <c:v>44.078507005966458</c:v>
                </c:pt>
                <c:pt idx="133">
                  <c:v>41.274719744713963</c:v>
                </c:pt>
                <c:pt idx="134">
                  <c:v>38.418616462595566</c:v>
                </c:pt>
                <c:pt idx="135">
                  <c:v>35.510024346975598</c:v>
                </c:pt>
                <c:pt idx="136">
                  <c:v>32.548768674573068</c:v>
                </c:pt>
                <c:pt idx="137">
                  <c:v>29.534672857923084</c:v>
                </c:pt>
                <c:pt idx="138">
                  <c:v>26.467558490411193</c:v>
                </c:pt>
                <c:pt idx="139">
                  <c:v>23.347245389932908</c:v>
                </c:pt>
                <c:pt idx="140">
                  <c:v>20.173551641230858</c:v>
                </c:pt>
                <c:pt idx="141">
                  <c:v>16.946293636957535</c:v>
                </c:pt>
                <c:pt idx="142">
                  <c:v>13.665286117510277</c:v>
                </c:pt>
                <c:pt idx="143">
                  <c:v>10.330342209684943</c:v>
                </c:pt>
                <c:pt idx="144">
                  <c:v>6.9412734641888392</c:v>
                </c:pt>
                <c:pt idx="145">
                  <c:v>3.4978898920555821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B6-475B-882C-CED11696A01F}"/>
            </c:ext>
          </c:extLst>
        </c:ser>
        <c:ser>
          <c:idx val="5"/>
          <c:order val="5"/>
          <c:tx>
            <c:strRef>
              <c:f>'DA62 EXAMPLE'!$N$22</c:f>
              <c:strCache>
                <c:ptCount val="1"/>
                <c:pt idx="0">
                  <c:v>Excess Power Full Flaps (kW)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'DA62 EXAMPLE'!$N$23:$N$168</c:f>
              <c:numCache>
                <c:formatCode>0.000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0.48051426049946144</c:v>
                </c:pt>
                <c:pt idx="23">
                  <c:v>3.8401480628660352</c:v>
                </c:pt>
                <c:pt idx="24">
                  <c:v>7.0373654504658703</c:v>
                </c:pt>
                <c:pt idx="25">
                  <c:v>10.076798325982139</c:v>
                </c:pt>
                <c:pt idx="26">
                  <c:v>12.962707557440012</c:v>
                </c:pt>
                <c:pt idx="27">
                  <c:v>15.699014967587914</c:v>
                </c:pt>
                <c:pt idx="28">
                  <c:v>18.289332031030568</c:v>
                </c:pt>
                <c:pt idx="29">
                  <c:v>20.736985669137709</c:v>
                </c:pt>
                <c:pt idx="30">
                  <c:v>23.045041480768077</c:v>
                </c:pt>
                <c:pt idx="31">
                  <c:v>25.216324702538714</c:v>
                </c:pt>
                <c:pt idx="32">
                  <c:v>27.253439154486301</c:v>
                </c:pt>
                <c:pt idx="33">
                  <c:v>29.158784394501424</c:v>
                </c:pt>
                <c:pt idx="34">
                  <c:v>30.93457127700546</c:v>
                </c:pt>
                <c:pt idx="35">
                  <c:v>32.582836087306106</c:v>
                </c:pt>
                <c:pt idx="36">
                  <c:v>34.105453402295552</c:v>
                </c:pt>
                <c:pt idx="37">
                  <c:v>35.504147810186623</c:v>
                </c:pt>
                <c:pt idx="38">
                  <c:v>36.780504606381072</c:v>
                </c:pt>
                <c:pt idx="39">
                  <c:v>37.935979569001887</c:v>
                </c:pt>
                <c:pt idx="40">
                  <c:v>38.971907905803675</c:v>
                </c:pt>
                <c:pt idx="41">
                  <c:v>39.889512453850557</c:v>
                </c:pt>
                <c:pt idx="42">
                  <c:v>40.689911204319685</c:v>
                </c:pt>
                <c:pt idx="43">
                  <c:v>41.374124216870257</c:v>
                </c:pt>
                <c:pt idx="44">
                  <c:v>41.943079981060663</c:v>
                </c:pt>
                <c:pt idx="45">
                  <c:v>42.397621276173311</c:v>
                </c:pt>
                <c:pt idx="46">
                  <c:v>42.738510575411794</c:v>
                </c:pt>
                <c:pt idx="47">
                  <c:v>42.966435035665455</c:v>
                </c:pt>
                <c:pt idx="48">
                  <c:v>43.082011109821138</c:v>
                </c:pt>
                <c:pt idx="49">
                  <c:v>43.08578881486406</c:v>
                </c:pt>
                <c:pt idx="50">
                  <c:v>42.978255685691664</c:v>
                </c:pt>
                <c:pt idx="51">
                  <c:v>42.759840441618309</c:v>
                </c:pt>
                <c:pt idx="52">
                  <c:v>42.430916389920156</c:v>
                </c:pt>
                <c:pt idx="53">
                  <c:v>41.991804588431307</c:v>
                </c:pt>
                <c:pt idx="54">
                  <c:v>41.442776787110773</c:v>
                </c:pt>
                <c:pt idx="55">
                  <c:v>40.784058166629421</c:v>
                </c:pt>
                <c:pt idx="56">
                  <c:v>40.015829890355235</c:v>
                </c:pt>
                <c:pt idx="57">
                  <c:v>39.138231484611424</c:v>
                </c:pt>
                <c:pt idx="58">
                  <c:v>38.151363060735605</c:v>
                </c:pt>
                <c:pt idx="59">
                  <c:v>37.055287391257821</c:v>
                </c:pt>
                <c:pt idx="60">
                  <c:v>35.85003185142142</c:v>
                </c:pt>
                <c:pt idx="61">
                  <c:v>34.535590236292506</c:v>
                </c:pt>
                <c:pt idx="62">
                  <c:v>33.111924462812482</c:v>
                </c:pt>
                <c:pt idx="63">
                  <c:v>31.578966165350806</c:v>
                </c:pt>
                <c:pt idx="64">
                  <c:v>29.93661819258665</c:v>
                </c:pt>
                <c:pt idx="65">
                  <c:v>28.184756012896742</c:v>
                </c:pt>
                <c:pt idx="66">
                  <c:v>26.323229034827222</c:v>
                </c:pt>
                <c:pt idx="67">
                  <c:v>24.351861848690447</c:v>
                </c:pt>
                <c:pt idx="68">
                  <c:v>22.270455394838763</c:v>
                </c:pt>
                <c:pt idx="69">
                  <c:v>20.078788063716502</c:v>
                </c:pt>
                <c:pt idx="70">
                  <c:v>17.776616732391886</c:v>
                </c:pt>
                <c:pt idx="71">
                  <c:v>15.363677741896396</c:v>
                </c:pt>
                <c:pt idx="72">
                  <c:v>12.839687819364315</c:v>
                </c:pt>
                <c:pt idx="73">
                  <c:v>10.2043449486562</c:v>
                </c:pt>
                <c:pt idx="74">
                  <c:v>7.4573291928691674</c:v>
                </c:pt>
                <c:pt idx="75">
                  <c:v>4.5983034718816214</c:v>
                </c:pt>
                <c:pt idx="76">
                  <c:v>1.6269142978392495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B6-475B-882C-CED11696A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035208"/>
        <c:axId val="658036192"/>
      </c:lineChart>
      <c:catAx>
        <c:axId val="658035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36192"/>
        <c:crosses val="autoZero"/>
        <c:auto val="1"/>
        <c:lblAlgn val="ctr"/>
        <c:lblOffset val="100"/>
        <c:noMultiLvlLbl val="0"/>
      </c:catAx>
      <c:valAx>
        <c:axId val="65803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3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</xdr:colOff>
      <xdr:row>0</xdr:row>
      <xdr:rowOff>6666</xdr:rowOff>
    </xdr:from>
    <xdr:to>
      <xdr:col>15</xdr:col>
      <xdr:colOff>617220</xdr:colOff>
      <xdr:row>20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6209514-9F76-4309-B8CF-D18EE5636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DF60-A045-405F-B7EF-AE9981ED6B8A}">
  <dimension ref="A2:AO541"/>
  <sheetViews>
    <sheetView tabSelected="1" workbookViewId="0">
      <selection activeCell="D57" sqref="D57"/>
    </sheetView>
  </sheetViews>
  <sheetFormatPr defaultColWidth="9" defaultRowHeight="15" x14ac:dyDescent="0.25"/>
  <cols>
    <col min="1" max="1" width="30" bestFit="1" customWidth="1"/>
    <col min="2" max="2" width="18.85546875" bestFit="1" customWidth="1"/>
    <col min="3" max="3" width="14.28515625" bestFit="1" customWidth="1"/>
    <col min="4" max="4" width="29.140625" bestFit="1" customWidth="1"/>
    <col min="5" max="5" width="9.5703125" bestFit="1" customWidth="1"/>
    <col min="6" max="6" width="29.140625" bestFit="1" customWidth="1"/>
    <col min="7" max="7" width="15.28515625" bestFit="1" customWidth="1"/>
    <col min="8" max="8" width="12.85546875" bestFit="1" customWidth="1"/>
  </cols>
  <sheetData>
    <row r="2" spans="1:40" ht="15.75" thickBot="1" x14ac:dyDescent="0.3">
      <c r="A2" s="14"/>
      <c r="B2" s="15"/>
      <c r="C2" s="16" t="s">
        <v>48</v>
      </c>
    </row>
    <row r="3" spans="1:40" x14ac:dyDescent="0.25">
      <c r="A3" s="17"/>
      <c r="B3" s="12" t="s">
        <v>0</v>
      </c>
      <c r="C3" s="28" t="s">
        <v>49</v>
      </c>
      <c r="D3" s="27" t="s">
        <v>9</v>
      </c>
      <c r="E3" s="20"/>
      <c r="F3" s="7"/>
      <c r="G3" s="5" t="s">
        <v>2</v>
      </c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x14ac:dyDescent="0.25">
      <c r="A4" s="17"/>
      <c r="B4" s="12"/>
      <c r="C4" s="28"/>
      <c r="D4" s="22" t="s">
        <v>14</v>
      </c>
      <c r="E4" s="24">
        <f>1.225</f>
        <v>1.2250000000000001</v>
      </c>
      <c r="F4" s="47" t="s">
        <v>96</v>
      </c>
      <c r="G4" s="42" t="s">
        <v>97</v>
      </c>
      <c r="H4" s="43">
        <f>$E$7/($E$4*0.5*$E$8*$E$14*$E$14)</f>
        <v>0.26274643731054631</v>
      </c>
      <c r="J4" s="2"/>
      <c r="K4" s="2"/>
      <c r="L4" s="2"/>
      <c r="M4" s="2"/>
      <c r="N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5">
      <c r="A5" s="17" t="s">
        <v>23</v>
      </c>
      <c r="B5" s="12" t="s">
        <v>150</v>
      </c>
      <c r="C5" s="34">
        <v>72</v>
      </c>
      <c r="D5" s="9" t="s">
        <v>11</v>
      </c>
      <c r="E5" s="10">
        <f>C5*0.514444</f>
        <v>37.039968000000002</v>
      </c>
      <c r="F5" s="23" t="s">
        <v>61</v>
      </c>
      <c r="G5" s="8" t="s">
        <v>4</v>
      </c>
      <c r="H5" s="44">
        <f>E$7/(E5*E5*0.5*E$4*E$8)</f>
        <v>1.5699910575099312</v>
      </c>
      <c r="I5" t="s">
        <v>172</v>
      </c>
      <c r="J5" s="2"/>
      <c r="K5" s="2"/>
      <c r="L5" s="2"/>
      <c r="M5" s="2"/>
      <c r="N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x14ac:dyDescent="0.25">
      <c r="A6" s="17" t="s">
        <v>23</v>
      </c>
      <c r="B6" s="12" t="s">
        <v>151</v>
      </c>
      <c r="C6" s="34">
        <v>68</v>
      </c>
      <c r="D6" s="9" t="s">
        <v>12</v>
      </c>
      <c r="E6" s="10">
        <f>C6*0.514444</f>
        <v>34.982191999999998</v>
      </c>
      <c r="F6" s="23" t="s">
        <v>62</v>
      </c>
      <c r="G6" s="8" t="s">
        <v>5</v>
      </c>
      <c r="H6" s="44">
        <f>E$7/(E6*E6*0.5*E$4*E$8)</f>
        <v>1.7601283828139025</v>
      </c>
      <c r="I6" s="29">
        <f>H6-H5</f>
        <v>0.19013732530397132</v>
      </c>
      <c r="J6" s="2"/>
      <c r="K6" s="2"/>
      <c r="L6" s="2"/>
      <c r="M6" s="2"/>
      <c r="N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x14ac:dyDescent="0.25">
      <c r="A7" s="17" t="s">
        <v>22</v>
      </c>
      <c r="B7" s="12" t="s">
        <v>1</v>
      </c>
      <c r="C7" s="34">
        <v>5071</v>
      </c>
      <c r="D7" s="9" t="s">
        <v>10</v>
      </c>
      <c r="E7" s="10">
        <f>C7*0.453592*9.81</f>
        <v>22564.618963919998</v>
      </c>
      <c r="F7" s="23" t="s">
        <v>63</v>
      </c>
      <c r="G7" s="8" t="s">
        <v>89</v>
      </c>
      <c r="H7" s="44">
        <f>1/(3.1415*E10*E11)</f>
        <v>5.4891992428137339E-2</v>
      </c>
      <c r="J7" s="2"/>
      <c r="K7" s="2"/>
      <c r="L7" s="2"/>
      <c r="M7" s="2"/>
      <c r="N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x14ac:dyDescent="0.25">
      <c r="A8" s="17" t="s">
        <v>21</v>
      </c>
      <c r="B8" s="12" t="s">
        <v>3</v>
      </c>
      <c r="C8" s="34">
        <v>184.1</v>
      </c>
      <c r="D8" s="9" t="s">
        <v>13</v>
      </c>
      <c r="E8" s="10">
        <f>C8*0.092903</f>
        <v>17.103442300000001</v>
      </c>
      <c r="F8" s="23" t="s">
        <v>140</v>
      </c>
      <c r="G8" s="8" t="s">
        <v>8</v>
      </c>
      <c r="H8" s="44">
        <f>((E$12*1000)/((E$4/(2*E$13))*E$8*E$14*E$14*E$14))-(((E$7/((E$4/2)*E$8*E$14*E$14))-$C$17)*((E$7/((E$4/2)*E$8*E$14*E$14))-$C$17)*H$7)</f>
        <v>3.2039816634365406E-2</v>
      </c>
      <c r="I8" t="s">
        <v>173</v>
      </c>
      <c r="J8" s="2"/>
      <c r="K8" s="2"/>
      <c r="L8" s="2"/>
      <c r="M8" s="2"/>
      <c r="N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25">
      <c r="A9" s="17" t="s">
        <v>20</v>
      </c>
      <c r="B9" s="12" t="s">
        <v>6</v>
      </c>
      <c r="C9" s="34">
        <v>47.83</v>
      </c>
      <c r="D9" s="9" t="s">
        <v>17</v>
      </c>
      <c r="E9" s="10">
        <f>C9*0.3048</f>
        <v>14.578584000000001</v>
      </c>
      <c r="F9" s="23" t="s">
        <v>175</v>
      </c>
      <c r="G9" s="8" t="s">
        <v>31</v>
      </c>
      <c r="H9" s="44">
        <f>((H$10*1000)/((E$4/(2*E$13))*E$8*E$16*E$16*E$16))-(((E$7/((E$4/2)*E$8*E$16*E$16))-$C$19)*((E$7/((E$4/2)*E$8*E$16*E$16))-$C$19)*H$7)</f>
        <v>9.914617933382619E-2</v>
      </c>
      <c r="I9" s="29">
        <f>H9-H8</f>
        <v>6.7106362699460784E-2</v>
      </c>
      <c r="J9" s="2"/>
      <c r="K9" s="2"/>
      <c r="L9" s="2"/>
      <c r="M9" s="2"/>
      <c r="N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x14ac:dyDescent="0.25">
      <c r="A10" s="17"/>
      <c r="B10" s="12"/>
      <c r="C10" s="28"/>
      <c r="D10" s="9" t="s">
        <v>7</v>
      </c>
      <c r="E10" s="10">
        <f>E9*E9/E8</f>
        <v>12.426452389941177</v>
      </c>
      <c r="F10" s="23" t="s">
        <v>66</v>
      </c>
      <c r="G10" s="8" t="s">
        <v>123</v>
      </c>
      <c r="H10" s="44">
        <f>$E$12*((1-($E$15/($E$15+($E$16/$E$14)))*($E$15/($E$15+($E$16/$E$14)))))/((1-($E$15/($E$15+1))*($E$15/($E$15+1))))</f>
        <v>222.38627218934911</v>
      </c>
      <c r="J10" s="2"/>
      <c r="K10" s="2"/>
      <c r="L10" s="2"/>
      <c r="M10" s="2"/>
      <c r="N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x14ac:dyDescent="0.25">
      <c r="A11" s="17" t="s">
        <v>19</v>
      </c>
      <c r="B11" s="12" t="s">
        <v>99</v>
      </c>
      <c r="C11" s="34">
        <v>0.7</v>
      </c>
      <c r="D11" s="9" t="s">
        <v>98</v>
      </c>
      <c r="E11" s="10">
        <f>C11/C18</f>
        <v>0.46666666666666662</v>
      </c>
      <c r="F11" s="23" t="s">
        <v>67</v>
      </c>
      <c r="G11" s="8" t="s">
        <v>54</v>
      </c>
      <c r="H11" s="44">
        <f>(H5/((E17-E18)*3.1415/180))</f>
        <v>5.1403722580530253</v>
      </c>
      <c r="J11" s="2"/>
      <c r="K11" s="2"/>
      <c r="L11" s="2"/>
      <c r="M11" s="2"/>
      <c r="N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x14ac:dyDescent="0.25">
      <c r="A12" s="17" t="s">
        <v>18</v>
      </c>
      <c r="B12" s="12" t="s">
        <v>16</v>
      </c>
      <c r="C12" s="34">
        <v>360</v>
      </c>
      <c r="D12" s="9" t="s">
        <v>15</v>
      </c>
      <c r="E12" s="10">
        <f>C12*0.7457</f>
        <v>268.452</v>
      </c>
      <c r="F12" s="23" t="s">
        <v>68</v>
      </c>
      <c r="G12" s="8" t="s">
        <v>55</v>
      </c>
      <c r="H12" s="44">
        <f>H11*H11*H7</f>
        <v>1.4504345521395567</v>
      </c>
      <c r="J12" s="2"/>
      <c r="K12" s="2"/>
      <c r="L12" s="2"/>
      <c r="M12" s="2"/>
      <c r="N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x14ac:dyDescent="0.25">
      <c r="A13" s="17" t="s">
        <v>83</v>
      </c>
      <c r="B13" s="12" t="s">
        <v>85</v>
      </c>
      <c r="C13" s="34">
        <v>1</v>
      </c>
      <c r="D13" s="9" t="s">
        <v>85</v>
      </c>
      <c r="E13" s="10">
        <f>C13</f>
        <v>1</v>
      </c>
      <c r="F13" s="23" t="s">
        <v>70</v>
      </c>
      <c r="G13" s="8" t="s">
        <v>69</v>
      </c>
      <c r="H13" s="44">
        <f>MAX(X23:X700)</f>
        <v>12.728344316997941</v>
      </c>
      <c r="J13" s="2"/>
      <c r="K13" s="2"/>
      <c r="L13" s="2"/>
      <c r="M13" s="2"/>
      <c r="N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x14ac:dyDescent="0.25">
      <c r="A14" s="17" t="s">
        <v>27</v>
      </c>
      <c r="B14" s="12" t="s">
        <v>152</v>
      </c>
      <c r="C14" s="34">
        <v>176</v>
      </c>
      <c r="D14" s="9" t="s">
        <v>29</v>
      </c>
      <c r="E14" s="10">
        <f>C14*0.514444</f>
        <v>90.542144000000008</v>
      </c>
      <c r="F14" s="23" t="s">
        <v>71</v>
      </c>
      <c r="G14" s="8" t="s">
        <v>108</v>
      </c>
      <c r="H14" s="44">
        <f>MAX(U23:U525)</f>
        <v>1061.6187703593214</v>
      </c>
      <c r="J14" s="2"/>
      <c r="K14" s="2"/>
      <c r="L14" s="2"/>
      <c r="M14" s="2"/>
      <c r="N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x14ac:dyDescent="0.25">
      <c r="A15" s="17" t="s">
        <v>90</v>
      </c>
      <c r="B15" s="12" t="s">
        <v>84</v>
      </c>
      <c r="C15" s="34">
        <v>1</v>
      </c>
      <c r="D15" s="9" t="s">
        <v>84</v>
      </c>
      <c r="E15" s="10">
        <f>C15</f>
        <v>1</v>
      </c>
      <c r="F15" s="23" t="s">
        <v>72</v>
      </c>
      <c r="G15" s="8" t="s">
        <v>121</v>
      </c>
      <c r="H15" s="44">
        <f>MAX(V23:V525)</f>
        <v>6.4830997371503587</v>
      </c>
      <c r="J15" s="2"/>
      <c r="K15" s="2"/>
      <c r="L15" s="2"/>
      <c r="M15" s="2"/>
      <c r="N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x14ac:dyDescent="0.25">
      <c r="A16" s="17" t="s">
        <v>28</v>
      </c>
      <c r="B16" s="12" t="s">
        <v>153</v>
      </c>
      <c r="C16" s="34">
        <v>110</v>
      </c>
      <c r="D16" s="9" t="s">
        <v>30</v>
      </c>
      <c r="E16" s="10">
        <f>C16*0.514444</f>
        <v>56.588840000000005</v>
      </c>
      <c r="F16" s="23" t="s">
        <v>73</v>
      </c>
      <c r="G16" s="8" t="s">
        <v>109</v>
      </c>
      <c r="H16" s="44">
        <f>MAX(Y23:Y525)</f>
        <v>375.87328825572007</v>
      </c>
      <c r="J16" s="2"/>
      <c r="K16" s="2"/>
      <c r="L16" s="2"/>
      <c r="M16" s="2"/>
      <c r="N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1" x14ac:dyDescent="0.25">
      <c r="A17" s="17" t="s">
        <v>94</v>
      </c>
      <c r="B17" s="12" t="s">
        <v>95</v>
      </c>
      <c r="C17" s="34">
        <v>0.05</v>
      </c>
      <c r="D17" s="9" t="s">
        <v>50</v>
      </c>
      <c r="E17" s="9">
        <v>15</v>
      </c>
      <c r="F17" s="23" t="s">
        <v>74</v>
      </c>
      <c r="G17" s="8" t="s">
        <v>122</v>
      </c>
      <c r="H17" s="44">
        <f>MAX(Z23:Z525)</f>
        <v>2.7953777095030272</v>
      </c>
      <c r="I17">
        <f>RADIANS(E17)</f>
        <v>0.26179938779914941</v>
      </c>
      <c r="J17" s="2"/>
      <c r="K17" s="2"/>
      <c r="L17" s="2"/>
      <c r="M17" s="2"/>
      <c r="N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1" x14ac:dyDescent="0.25">
      <c r="A18" s="17" t="s">
        <v>101</v>
      </c>
      <c r="B18" s="12" t="s">
        <v>100</v>
      </c>
      <c r="C18" s="34">
        <v>1.5</v>
      </c>
      <c r="D18" s="9" t="s">
        <v>51</v>
      </c>
      <c r="E18" s="11">
        <v>-2.5</v>
      </c>
      <c r="F18" s="23" t="s">
        <v>77</v>
      </c>
      <c r="G18" s="8" t="s">
        <v>107</v>
      </c>
      <c r="H18" s="44">
        <f ca="1">OFFSET(I23,MATCH(H14,U23:U525,0)-1,0)</f>
        <v>105</v>
      </c>
      <c r="I18">
        <f>RADIANS(E18)</f>
        <v>-4.3633231299858237E-2</v>
      </c>
      <c r="J18" s="2"/>
      <c r="K18" s="2"/>
      <c r="L18" s="2"/>
      <c r="M18" s="2"/>
      <c r="N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1" x14ac:dyDescent="0.25">
      <c r="A19" s="17" t="s">
        <v>143</v>
      </c>
      <c r="B19" s="12" t="s">
        <v>145</v>
      </c>
      <c r="C19" s="34">
        <v>0.1</v>
      </c>
      <c r="D19" s="9" t="s">
        <v>137</v>
      </c>
      <c r="E19" s="10">
        <f>E17-SIN(H6/H11)*(180/3.1415)</f>
        <v>-4.2382348295684125</v>
      </c>
      <c r="F19" s="23" t="s">
        <v>78</v>
      </c>
      <c r="G19" s="8" t="s">
        <v>106</v>
      </c>
      <c r="H19" s="44">
        <f ca="1">OFFSET(I23,MATCH(H15,V23:V525,0)-1,0)</f>
        <v>80</v>
      </c>
      <c r="J19" s="2"/>
      <c r="K19" s="2"/>
      <c r="L19" s="2"/>
      <c r="M19" s="2"/>
      <c r="N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1" x14ac:dyDescent="0.25">
      <c r="A20" s="17" t="s">
        <v>144</v>
      </c>
      <c r="B20" s="12" t="s">
        <v>146</v>
      </c>
      <c r="C20" s="34">
        <v>2</v>
      </c>
      <c r="D20" s="9" t="s">
        <v>138</v>
      </c>
      <c r="E20" s="10">
        <f>E17-(SIN((H5-C17)/H11)*(180/3.1415))</f>
        <v>-1.6968477371385546</v>
      </c>
      <c r="F20" s="23" t="s">
        <v>79</v>
      </c>
      <c r="G20" s="8" t="s">
        <v>105</v>
      </c>
      <c r="H20" s="44">
        <f ca="1">OFFSET(I23,MATCH(H16,Y23:Y525,0)-1,0)</f>
        <v>79</v>
      </c>
      <c r="J20" s="2"/>
      <c r="K20" s="2"/>
      <c r="L20" s="2"/>
      <c r="M20" s="2"/>
      <c r="N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1" x14ac:dyDescent="0.25">
      <c r="A21" s="17" t="s">
        <v>154</v>
      </c>
      <c r="B21" s="12" t="s">
        <v>174</v>
      </c>
      <c r="C21" s="34">
        <v>3461</v>
      </c>
      <c r="D21" s="9" t="s">
        <v>147</v>
      </c>
      <c r="E21" s="10">
        <f>C11/C20</f>
        <v>0.35</v>
      </c>
      <c r="F21" s="23" t="s">
        <v>80</v>
      </c>
      <c r="G21" s="8" t="s">
        <v>104</v>
      </c>
      <c r="H21" s="44">
        <f ca="1">OFFSET(I23,MATCH(H17,Z23:Z525,0)-1,0)</f>
        <v>74</v>
      </c>
    </row>
    <row r="22" spans="1:41" ht="90" x14ac:dyDescent="0.25">
      <c r="A22" s="21"/>
      <c r="B22" s="9"/>
      <c r="C22" s="26"/>
      <c r="D22" s="9"/>
      <c r="E22" s="9"/>
      <c r="F22" s="48" t="s">
        <v>91</v>
      </c>
      <c r="G22" s="45" t="s">
        <v>110</v>
      </c>
      <c r="H22" s="44">
        <f ca="1">OFFSET(W23,MATCH(H13,X23:X525,0)-1,0)</f>
        <v>819.48089904124538</v>
      </c>
      <c r="I22" s="4" t="s">
        <v>24</v>
      </c>
      <c r="J22" s="4" t="s">
        <v>32</v>
      </c>
      <c r="K22" s="4" t="s">
        <v>33</v>
      </c>
      <c r="L22" s="4" t="s">
        <v>26</v>
      </c>
      <c r="M22" s="4" t="s">
        <v>34</v>
      </c>
      <c r="N22" s="4" t="s">
        <v>35</v>
      </c>
      <c r="O22" s="4" t="s">
        <v>24</v>
      </c>
      <c r="P22" s="4" t="s">
        <v>58</v>
      </c>
      <c r="Q22" s="4" t="s">
        <v>59</v>
      </c>
      <c r="R22" s="4" t="s">
        <v>60</v>
      </c>
      <c r="S22" s="4" t="s">
        <v>56</v>
      </c>
      <c r="T22" s="4" t="s">
        <v>57</v>
      </c>
      <c r="U22" s="4" t="s">
        <v>47</v>
      </c>
      <c r="V22" s="4" t="s">
        <v>46</v>
      </c>
      <c r="W22" s="4" t="s">
        <v>45</v>
      </c>
      <c r="X22" s="4" t="s">
        <v>44</v>
      </c>
      <c r="Y22" s="4" t="s">
        <v>36</v>
      </c>
      <c r="Z22" s="4" t="s">
        <v>37</v>
      </c>
      <c r="AA22" s="4" t="s">
        <v>38</v>
      </c>
      <c r="AB22" s="4" t="s">
        <v>39</v>
      </c>
      <c r="AC22" s="4"/>
      <c r="AD22" s="4" t="s">
        <v>25</v>
      </c>
      <c r="AE22" s="4" t="s">
        <v>53</v>
      </c>
      <c r="AF22" s="4" t="s">
        <v>52</v>
      </c>
      <c r="AG22" s="4" t="s">
        <v>86</v>
      </c>
      <c r="AH22" s="4" t="s">
        <v>87</v>
      </c>
      <c r="AI22" s="4" t="s">
        <v>93</v>
      </c>
      <c r="AJ22" s="4" t="s">
        <v>88</v>
      </c>
      <c r="AK22" s="4" t="s">
        <v>42</v>
      </c>
      <c r="AL22" s="4" t="s">
        <v>43</v>
      </c>
      <c r="AM22" s="4" t="s">
        <v>40</v>
      </c>
      <c r="AN22" s="4" t="s">
        <v>41</v>
      </c>
      <c r="AO22" s="3" t="s">
        <v>114</v>
      </c>
    </row>
    <row r="23" spans="1:41" x14ac:dyDescent="0.25">
      <c r="A23" s="18" t="s">
        <v>159</v>
      </c>
      <c r="B23" s="19" t="s">
        <v>160</v>
      </c>
      <c r="C23" s="35">
        <v>155</v>
      </c>
      <c r="D23" s="9" t="s">
        <v>10</v>
      </c>
      <c r="E23" s="10">
        <f>C21*0.453592*9.81</f>
        <v>15400.541556720002</v>
      </c>
      <c r="F23" s="23" t="s">
        <v>75</v>
      </c>
      <c r="G23" s="8" t="s">
        <v>102</v>
      </c>
      <c r="H23" s="44">
        <f ca="1">OFFSET(I23,MATCH(H13,X23:X525,0)-1,0)</f>
        <v>103</v>
      </c>
      <c r="I23">
        <v>30</v>
      </c>
      <c r="J23" s="2">
        <f t="shared" ref="J23:J86" si="0">AL23+AK23</f>
        <v>172.19608753429344</v>
      </c>
      <c r="K23" s="2">
        <f t="shared" ref="K23:K86" si="1">$AN23+$AM23</f>
        <v>229.24007837016671</v>
      </c>
      <c r="L23" s="2">
        <f t="shared" ref="L23:L86" si="2">$E$12*((1-($E$15/($E$15+(AD23/$E$14)))*($E$15/($E$15+(AD23/$E$14)))))/((1-($E$15/($E$15+1))*($E$15/($E$15+1))))</f>
        <v>96.661951173531861</v>
      </c>
      <c r="M23" s="2">
        <f t="shared" ref="M23:M86" si="3">MAX(0,L23-J23)</f>
        <v>0</v>
      </c>
      <c r="N23" s="2">
        <f t="shared" ref="N23:N86" si="4">MAX(0,$L23-$K23)</f>
        <v>0</v>
      </c>
      <c r="O23">
        <v>30</v>
      </c>
      <c r="P23" s="2">
        <f>$E$13*1000*$J23/$AD23</f>
        <v>11157.423518354666</v>
      </c>
      <c r="Q23" s="2">
        <f>$E$13*1000*$K23/$AD23</f>
        <v>14853.581625351298</v>
      </c>
      <c r="R23" s="2">
        <f>$E$13*1000*$L23/$AD23</f>
        <v>6263.1987915452974</v>
      </c>
      <c r="S23" s="2">
        <f t="shared" ref="S23:S86" si="5">MAX(0,$R23-$P23)</f>
        <v>0</v>
      </c>
      <c r="T23" s="2">
        <f t="shared" ref="T23:T86" si="6">MAX(0,$R23-$Q23)</f>
        <v>0</v>
      </c>
      <c r="U23" s="2">
        <f t="shared" ref="U23:U86" si="7">196.85*(S23/$E$7)*AD23</f>
        <v>0</v>
      </c>
      <c r="V23" s="2">
        <f t="shared" ref="V23:V86" si="8">57.2958*ATAN((U23/196.85)/AD23)</f>
        <v>0</v>
      </c>
      <c r="W23" s="2">
        <f>196.85*(P23/$E$7)*AD23</f>
        <v>1502.2101585373725</v>
      </c>
      <c r="X23" s="2">
        <f t="shared" ref="X23:X86" si="9">AD23/(W23/196.85)</f>
        <v>2.0223861653005977</v>
      </c>
      <c r="Y23" s="2">
        <f>196.85*(T23/$E$7)*$AD23</f>
        <v>0</v>
      </c>
      <c r="Z23" s="2">
        <f t="shared" ref="Z23:Z86" si="10">57.2958*ATAN(($Y23/196.85)/$AD23)</f>
        <v>0</v>
      </c>
      <c r="AA23" s="2">
        <f>196.85*(Q23/$E$7)*$AD23</f>
        <v>1999.8524902778991</v>
      </c>
      <c r="AB23" s="2">
        <f t="shared" ref="AB23:AB86" si="11">$AD23/($AA23/196.85)</f>
        <v>1.5191365647062467</v>
      </c>
      <c r="AC23" s="2"/>
      <c r="AD23" s="2">
        <f t="shared" ref="AD23:AD86" si="12">I23*0.514444</f>
        <v>15.43332</v>
      </c>
      <c r="AE23" s="2">
        <f t="shared" ref="AE23:AE86" si="13">(($E$7/($E$4*0.5*$AD23*$AD23*$E$8))/$H$11)*(180/3.1415)+$E$18</f>
        <v>98.299999999999983</v>
      </c>
      <c r="AF23" s="2">
        <f t="shared" ref="AF23:AF86" si="14">COS(AE23*3.1415/180)*COS(AE23*3.1415/180)</f>
        <v>2.0824259631079797E-2</v>
      </c>
      <c r="AG23" s="2">
        <f>$E$7/(0.5*$E$4*AD23*AD23*$E$8)</f>
        <v>9.0431484912572042</v>
      </c>
      <c r="AH23" s="2">
        <f>$H$8+($AG23-$C$17)*($AG23-$C$17)*$H$7</f>
        <v>4.471524106729178</v>
      </c>
      <c r="AI23" s="2">
        <f>AH23/AG23</f>
        <v>0.49446540782252862</v>
      </c>
      <c r="AJ23" s="2">
        <f>$H$9+($AG23-$C$19)*($AG23-$C$19)*$H$7</f>
        <v>4.4894025155209896</v>
      </c>
      <c r="AK23" s="2">
        <f t="shared" ref="AK23:AK86" si="15">0.001*(0.5*$E$4*$AD23*$AD23*$AD23*$E$8*$H$8)/$E$13</f>
        <v>1.2338368167245679</v>
      </c>
      <c r="AL23" s="2">
        <f>0.001*$E$4*0.5*$E$8*$AD23*$AD23*$AD23*($AG23-$C$17)*($AG23-$C$17)*$H$7</f>
        <v>170.96225071756888</v>
      </c>
      <c r="AM23" s="2">
        <f t="shared" ref="AM23:AM86" si="16">0.001*(0.5*$E$4*$AD23*$AD23*$AD23*$E$8*$H$9)/$E$13</f>
        <v>3.8180682397676953</v>
      </c>
      <c r="AN23" s="2">
        <f>0.001*$E$4*0.5*$E$8*$AD23*$AD23*$AD23*($AG23-$C$19)*($AG23-$C$19)*$H$41</f>
        <v>225.42201013039903</v>
      </c>
      <c r="AO23">
        <f>P23/AD23</f>
        <v>722.94383310620572</v>
      </c>
    </row>
    <row r="24" spans="1:41" x14ac:dyDescent="0.25">
      <c r="A24" s="12" t="s">
        <v>182</v>
      </c>
      <c r="B24" s="12" t="s">
        <v>183</v>
      </c>
      <c r="C24" s="13">
        <v>6000</v>
      </c>
      <c r="D24" s="31" t="s">
        <v>161</v>
      </c>
      <c r="E24" s="36">
        <f>MAX(C6*1.3)</f>
        <v>88.4</v>
      </c>
      <c r="F24" s="23" t="s">
        <v>92</v>
      </c>
      <c r="G24" s="8" t="s">
        <v>111</v>
      </c>
      <c r="H24" s="44">
        <f ca="1">OFFSET(AA23,MATCH(MAX(AB23:AB525),AB23:AB525,0)-1,0)</f>
        <v>1314.3333615524373</v>
      </c>
      <c r="I24">
        <v>31</v>
      </c>
      <c r="J24" s="2">
        <f t="shared" si="0"/>
        <v>166.68405081406718</v>
      </c>
      <c r="K24" s="2">
        <f t="shared" si="1"/>
        <v>222.03254021638409</v>
      </c>
      <c r="L24" s="2">
        <f t="shared" si="2"/>
        <v>99.180240565707564</v>
      </c>
      <c r="M24" s="2">
        <f t="shared" si="3"/>
        <v>0</v>
      </c>
      <c r="N24" s="2">
        <f t="shared" si="4"/>
        <v>0</v>
      </c>
      <c r="O24">
        <v>31</v>
      </c>
      <c r="P24" s="2">
        <f t="shared" ref="P24:P87" si="17">$E$13*1000*$J24/$AD24</f>
        <v>10451.875937847286</v>
      </c>
      <c r="Q24" s="2">
        <f t="shared" ref="Q24:Q87" si="18">$E$13*1000*$K24/$AD24</f>
        <v>13922.487203622031</v>
      </c>
      <c r="R24" s="2">
        <f t="shared" ref="R24:R87" si="19">$E$13*1000*$L24/$AD24</f>
        <v>6219.0687400257211</v>
      </c>
      <c r="S24" s="2">
        <f t="shared" si="5"/>
        <v>0</v>
      </c>
      <c r="T24" s="2">
        <f t="shared" si="6"/>
        <v>0</v>
      </c>
      <c r="U24" s="2">
        <f t="shared" si="7"/>
        <v>0</v>
      </c>
      <c r="V24" s="2">
        <f t="shared" si="8"/>
        <v>0</v>
      </c>
      <c r="W24" s="2">
        <f t="shared" ref="W24:W87" si="20">196.85*(P24/$E$7)*AD24</f>
        <v>1454.124062773403</v>
      </c>
      <c r="X24" s="2">
        <f t="shared" si="9"/>
        <v>2.1589061234654787</v>
      </c>
      <c r="Y24" s="2">
        <f t="shared" ref="Y24:Y87" si="21">196.85*(T24/$E$7)*$AD24</f>
        <v>0</v>
      </c>
      <c r="Z24" s="2">
        <f t="shared" si="10"/>
        <v>0</v>
      </c>
      <c r="AA24" s="2">
        <f t="shared" ref="AA24:AA87" si="22">196.85*(Q24/$E$7)*$AD24</f>
        <v>1936.9751207180266</v>
      </c>
      <c r="AB24" s="2">
        <f t="shared" si="11"/>
        <v>1.6207318874783849</v>
      </c>
      <c r="AC24" s="2"/>
      <c r="AD24" s="2">
        <f t="shared" si="12"/>
        <v>15.947764000000001</v>
      </c>
      <c r="AE24" s="2">
        <f t="shared" si="13"/>
        <v>91.90166493236211</v>
      </c>
      <c r="AF24" s="2">
        <f t="shared" si="14"/>
        <v>1.0980568790177349E-3</v>
      </c>
      <c r="AG24" s="2">
        <f t="shared" ref="AG24:AG87" si="23">$E$7/(0.5*$E$4*AD24*AD24*$E$8)</f>
        <v>8.4691297004489936</v>
      </c>
      <c r="AH24" s="2">
        <f t="shared" ref="AH24:AH87" si="24">$H$8+($AG24-$C$17)*($AG24-$C$17)*$H$7</f>
        <v>3.9228800216909554</v>
      </c>
      <c r="AI24" s="2">
        <f t="shared" ref="AI24:AI87" si="25">AH24/AG24</f>
        <v>0.46319753746160985</v>
      </c>
      <c r="AJ24" s="2">
        <f t="shared" ref="AJ24:AJ87" si="26">$H$9+($AG24-$C$19)*($AG24-$C$19)*$H$7</f>
        <v>3.9439093339946316</v>
      </c>
      <c r="AK24" s="2">
        <f t="shared" si="15"/>
        <v>1.3613789854459857</v>
      </c>
      <c r="AL24" s="2">
        <f t="shared" ref="AL24:AL87" si="27">0.001*$E$4*0.5*$E$8*$AD24*$AD24*$AD24*($AG24-$C$17)*($AG24-$C$17)*$H$7</f>
        <v>165.3226718286212</v>
      </c>
      <c r="AM24" s="2">
        <f t="shared" si="16"/>
        <v>4.2127433678118305</v>
      </c>
      <c r="AN24" s="2">
        <f t="shared" ref="AN24:AN87" si="28">0.001*$E$4*0.5*$E$8*$AD24*$AD24*$AD24*($AG24-$C$19)*($AG24-$C$19)*$H$41</f>
        <v>217.81979684857225</v>
      </c>
      <c r="AO24">
        <f t="shared" ref="AO24:AO87" si="29">P24/AD24</f>
        <v>655.38190418715033</v>
      </c>
    </row>
    <row r="25" spans="1:41" x14ac:dyDescent="0.25">
      <c r="A25" s="12" t="s">
        <v>184</v>
      </c>
      <c r="B25" s="12" t="s">
        <v>185</v>
      </c>
      <c r="C25" s="9">
        <f>C23*(1+C24*0.000021)</f>
        <v>174.52999999999997</v>
      </c>
      <c r="D25" s="30" t="s">
        <v>162</v>
      </c>
      <c r="E25" s="36">
        <f>E24*0.05*101.269</f>
        <v>447.60898000000009</v>
      </c>
      <c r="F25" s="23" t="s">
        <v>82</v>
      </c>
      <c r="G25" s="8" t="s">
        <v>103</v>
      </c>
      <c r="H25" s="44">
        <f ca="1">OFFSET(I23,MATCH(MAX(AB23:AB525),AB23:AB525,0)-1,0)</f>
        <v>83</v>
      </c>
      <c r="I25">
        <v>32</v>
      </c>
      <c r="J25" s="2">
        <f t="shared" si="0"/>
        <v>161.52907559291441</v>
      </c>
      <c r="K25" s="2">
        <f t="shared" si="1"/>
        <v>215.31619891121673</v>
      </c>
      <c r="L25" s="2">
        <f t="shared" si="2"/>
        <v>101.66229585798817</v>
      </c>
      <c r="M25" s="2">
        <f t="shared" si="3"/>
        <v>0</v>
      </c>
      <c r="N25" s="2">
        <f t="shared" si="4"/>
        <v>0</v>
      </c>
      <c r="O25">
        <v>32</v>
      </c>
      <c r="P25" s="2">
        <f t="shared" si="17"/>
        <v>9812.1148507487214</v>
      </c>
      <c r="Q25" s="2">
        <f t="shared" si="18"/>
        <v>13079.424030556333</v>
      </c>
      <c r="R25" s="2">
        <f t="shared" si="19"/>
        <v>6175.4957693395781</v>
      </c>
      <c r="S25" s="2">
        <f t="shared" si="5"/>
        <v>0</v>
      </c>
      <c r="T25" s="2">
        <f t="shared" si="6"/>
        <v>0</v>
      </c>
      <c r="U25" s="2">
        <f t="shared" si="7"/>
        <v>0</v>
      </c>
      <c r="V25" s="2">
        <f t="shared" si="8"/>
        <v>0</v>
      </c>
      <c r="W25" s="2">
        <f t="shared" si="20"/>
        <v>1409.1529124115698</v>
      </c>
      <c r="X25" s="2">
        <f t="shared" si="9"/>
        <v>2.299669266732868</v>
      </c>
      <c r="Y25" s="2">
        <f t="shared" si="21"/>
        <v>0</v>
      </c>
      <c r="Z25" s="2">
        <f t="shared" si="10"/>
        <v>0</v>
      </c>
      <c r="AA25" s="2">
        <f t="shared" si="22"/>
        <v>1878.3828711419883</v>
      </c>
      <c r="AB25" s="2">
        <f t="shared" si="11"/>
        <v>1.7251997420684753</v>
      </c>
      <c r="AC25" s="2"/>
      <c r="AD25" s="2">
        <f t="shared" si="12"/>
        <v>16.462208</v>
      </c>
      <c r="AE25" s="2">
        <f t="shared" si="13"/>
        <v>86.093749999999986</v>
      </c>
      <c r="AF25" s="2">
        <f t="shared" si="14"/>
        <v>4.6469217325611975E-3</v>
      </c>
      <c r="AG25" s="2">
        <f t="shared" si="23"/>
        <v>7.9480797286440277</v>
      </c>
      <c r="AH25" s="2">
        <f t="shared" si="24"/>
        <v>3.456183827657894</v>
      </c>
      <c r="AI25" s="2">
        <f t="shared" si="25"/>
        <v>0.43484513815358167</v>
      </c>
      <c r="AJ25" s="2">
        <f t="shared" si="26"/>
        <v>3.4800732870722699</v>
      </c>
      <c r="AK25" s="2">
        <f t="shared" si="15"/>
        <v>1.4974209189048386</v>
      </c>
      <c r="AL25" s="2">
        <f t="shared" si="27"/>
        <v>160.03165467400956</v>
      </c>
      <c r="AM25" s="2">
        <f t="shared" si="16"/>
        <v>4.6337207437299206</v>
      </c>
      <c r="AN25" s="2">
        <f t="shared" si="28"/>
        <v>210.68247816748681</v>
      </c>
      <c r="AO25">
        <f t="shared" si="29"/>
        <v>596.03880905579138</v>
      </c>
    </row>
    <row r="26" spans="1:41" x14ac:dyDescent="0.25">
      <c r="A26" s="12" t="s">
        <v>197</v>
      </c>
      <c r="B26" s="12" t="s">
        <v>192</v>
      </c>
      <c r="C26" s="10">
        <f>C25/570</f>
        <v>0.30619298245614029</v>
      </c>
      <c r="D26" s="31" t="s">
        <v>163</v>
      </c>
      <c r="E26" s="10">
        <f>E24*0.514444</f>
        <v>45.476849600000001</v>
      </c>
      <c r="F26" s="48" t="s">
        <v>76</v>
      </c>
      <c r="G26" s="45" t="s">
        <v>112</v>
      </c>
      <c r="H26" s="44">
        <f>MIN(W23:W529)</f>
        <v>726.04577561280985</v>
      </c>
      <c r="I26">
        <v>33</v>
      </c>
      <c r="J26" s="2">
        <f t="shared" si="0"/>
        <v>156.69975311035046</v>
      </c>
      <c r="K26" s="2">
        <f t="shared" si="1"/>
        <v>209.04966368315354</v>
      </c>
      <c r="L26" s="2">
        <f t="shared" si="2"/>
        <v>104.10880886426595</v>
      </c>
      <c r="M26" s="2">
        <f t="shared" si="3"/>
        <v>0</v>
      </c>
      <c r="N26" s="2">
        <f t="shared" si="4"/>
        <v>0</v>
      </c>
      <c r="O26">
        <v>33</v>
      </c>
      <c r="P26" s="2">
        <f t="shared" si="17"/>
        <v>9230.3095516330577</v>
      </c>
      <c r="Q26" s="2">
        <f t="shared" si="18"/>
        <v>12313.951165586332</v>
      </c>
      <c r="R26" s="2">
        <f t="shared" si="19"/>
        <v>6132.4699866773462</v>
      </c>
      <c r="S26" s="2">
        <f t="shared" si="5"/>
        <v>0</v>
      </c>
      <c r="T26" s="2">
        <f t="shared" si="6"/>
        <v>0</v>
      </c>
      <c r="U26" s="2">
        <f t="shared" si="7"/>
        <v>0</v>
      </c>
      <c r="V26" s="2">
        <f t="shared" si="8"/>
        <v>0</v>
      </c>
      <c r="W26" s="2">
        <f t="shared" si="20"/>
        <v>1367.0227026254984</v>
      </c>
      <c r="X26" s="2">
        <f t="shared" si="9"/>
        <v>2.4446221264516299</v>
      </c>
      <c r="Y26" s="2">
        <f t="shared" si="21"/>
        <v>0</v>
      </c>
      <c r="Z26" s="2">
        <f t="shared" si="10"/>
        <v>0</v>
      </c>
      <c r="AA26" s="2">
        <f t="shared" si="22"/>
        <v>1823.7146553118578</v>
      </c>
      <c r="AB26" s="2">
        <f t="shared" si="11"/>
        <v>1.8324434343203426</v>
      </c>
      <c r="AC26" s="2"/>
      <c r="AD26" s="2">
        <f t="shared" si="12"/>
        <v>16.976652000000001</v>
      </c>
      <c r="AE26" s="2">
        <f t="shared" si="13"/>
        <v>80.805785123966928</v>
      </c>
      <c r="AF26" s="2">
        <f t="shared" si="14"/>
        <v>2.5543255761664226E-2</v>
      </c>
      <c r="AG26" s="2">
        <f t="shared" si="23"/>
        <v>7.4736764390555397</v>
      </c>
      <c r="AH26" s="2">
        <f t="shared" si="24"/>
        <v>3.0571908673278614</v>
      </c>
      <c r="AI26" s="2">
        <f t="shared" si="25"/>
        <v>0.4090611752138153</v>
      </c>
      <c r="AJ26" s="2">
        <f t="shared" si="26"/>
        <v>3.0836844209202341</v>
      </c>
      <c r="AK26" s="2">
        <f t="shared" si="15"/>
        <v>1.6422368030604002</v>
      </c>
      <c r="AL26" s="2">
        <f t="shared" si="27"/>
        <v>155.05751630729006</v>
      </c>
      <c r="AM26" s="2">
        <f t="shared" si="16"/>
        <v>5.0818488271308038</v>
      </c>
      <c r="AN26" s="2">
        <f t="shared" si="28"/>
        <v>203.96781485602273</v>
      </c>
      <c r="AO26">
        <f t="shared" si="29"/>
        <v>543.70611776886619</v>
      </c>
    </row>
    <row r="27" spans="1:41" x14ac:dyDescent="0.25">
      <c r="A27" s="12" t="s">
        <v>186</v>
      </c>
      <c r="B27" s="12" t="s">
        <v>193</v>
      </c>
      <c r="C27" s="13">
        <v>0.1</v>
      </c>
      <c r="D27" s="30" t="s">
        <v>167</v>
      </c>
      <c r="E27" s="37">
        <f>$E$12*((1-($E$15/($E$15+($E$26/$E$14)))*($E$15/($E$15+($E$26/$E$14)))))/((1-($E$15/($E$15+1))*($E$15/($E$15+1))))</f>
        <v>199.33430861872054</v>
      </c>
      <c r="F27" s="23" t="s">
        <v>81</v>
      </c>
      <c r="G27" s="8" t="s">
        <v>113</v>
      </c>
      <c r="H27" s="44">
        <f>MIN(AA23:AA528)</f>
        <v>1172.9827940044411</v>
      </c>
      <c r="I27">
        <v>34</v>
      </c>
      <c r="J27" s="2">
        <f t="shared" si="0"/>
        <v>152.16840214951583</v>
      </c>
      <c r="K27" s="2">
        <f t="shared" si="1"/>
        <v>203.19651381885012</v>
      </c>
      <c r="L27" s="2">
        <f t="shared" si="2"/>
        <v>106.52045496598636</v>
      </c>
      <c r="M27" s="2">
        <f t="shared" si="3"/>
        <v>0</v>
      </c>
      <c r="N27" s="2">
        <f t="shared" si="4"/>
        <v>0</v>
      </c>
      <c r="O27">
        <v>34</v>
      </c>
      <c r="P27" s="2">
        <f t="shared" si="17"/>
        <v>8699.7637054599581</v>
      </c>
      <c r="Q27" s="2">
        <f t="shared" si="18"/>
        <v>11617.140161991572</v>
      </c>
      <c r="R27" s="2">
        <f t="shared" si="19"/>
        <v>6089.9817236144818</v>
      </c>
      <c r="S27" s="2">
        <f t="shared" si="5"/>
        <v>0</v>
      </c>
      <c r="T27" s="2">
        <f t="shared" si="6"/>
        <v>0</v>
      </c>
      <c r="U27" s="2">
        <f t="shared" si="7"/>
        <v>0</v>
      </c>
      <c r="V27" s="2">
        <f t="shared" si="8"/>
        <v>0</v>
      </c>
      <c r="W27" s="2">
        <f t="shared" si="20"/>
        <v>1327.4919470622617</v>
      </c>
      <c r="X27" s="2">
        <f t="shared" si="9"/>
        <v>2.5937048094488446</v>
      </c>
      <c r="Y27" s="2">
        <f t="shared" si="21"/>
        <v>0</v>
      </c>
      <c r="Z27" s="2">
        <f t="shared" si="10"/>
        <v>0</v>
      </c>
      <c r="AA27" s="2">
        <f t="shared" si="22"/>
        <v>1772.6527449543005</v>
      </c>
      <c r="AB27" s="2">
        <f t="shared" si="11"/>
        <v>1.9423557475656432</v>
      </c>
      <c r="AC27" s="2"/>
      <c r="AD27" s="2">
        <f t="shared" si="12"/>
        <v>17.491095999999999</v>
      </c>
      <c r="AE27" s="2">
        <f t="shared" si="13"/>
        <v>75.977508650519042</v>
      </c>
      <c r="AF27" s="2">
        <f t="shared" si="14"/>
        <v>5.8729018715992988E-2</v>
      </c>
      <c r="AG27" s="2">
        <f t="shared" si="23"/>
        <v>7.04051353125561</v>
      </c>
      <c r="AH27" s="2">
        <f t="shared" si="24"/>
        <v>2.7144621491262528</v>
      </c>
      <c r="AI27" s="2">
        <f t="shared" si="25"/>
        <v>0.38554888604015702</v>
      </c>
      <c r="AJ27" s="2">
        <f t="shared" si="26"/>
        <v>2.7433334202241366</v>
      </c>
      <c r="AK27" s="2">
        <f t="shared" si="15"/>
        <v>1.7961008238719407</v>
      </c>
      <c r="AL27" s="2">
        <f t="shared" si="27"/>
        <v>150.37230132564389</v>
      </c>
      <c r="AM27" s="2">
        <f t="shared" si="16"/>
        <v>5.5579760776233122</v>
      </c>
      <c r="AN27" s="2">
        <f t="shared" si="28"/>
        <v>197.6385377412268</v>
      </c>
      <c r="AO27">
        <f t="shared" si="29"/>
        <v>497.38242277441952</v>
      </c>
    </row>
    <row r="28" spans="1:41" x14ac:dyDescent="0.25">
      <c r="A28" s="12" t="s">
        <v>187</v>
      </c>
      <c r="B28" s="12" t="s">
        <v>194</v>
      </c>
      <c r="C28" s="13">
        <v>0.1</v>
      </c>
      <c r="D28" s="32" t="s">
        <v>166</v>
      </c>
      <c r="E28" s="37">
        <f>$E$23/($E$4*0.5*$E$8*$E$26*$E$26)</f>
        <v>0.71082980644305493</v>
      </c>
      <c r="F28" s="23" t="s">
        <v>119</v>
      </c>
      <c r="G28" s="8" t="s">
        <v>116</v>
      </c>
      <c r="H28" s="44">
        <f ca="1">OFFSET(I23,MATCH(MIN(J23:J525),J23:J525,0)-1,0)</f>
        <v>80</v>
      </c>
      <c r="I28">
        <v>35</v>
      </c>
      <c r="J28" s="2">
        <f t="shared" si="0"/>
        <v>147.91053653094369</v>
      </c>
      <c r="K28" s="2">
        <f t="shared" si="1"/>
        <v>197.72458865481889</v>
      </c>
      <c r="L28" s="2">
        <f t="shared" si="2"/>
        <v>108.89789357831133</v>
      </c>
      <c r="M28" s="2">
        <f t="shared" si="3"/>
        <v>0</v>
      </c>
      <c r="N28" s="2">
        <f t="shared" si="4"/>
        <v>0</v>
      </c>
      <c r="O28">
        <v>35</v>
      </c>
      <c r="P28" s="2">
        <f t="shared" si="17"/>
        <v>8214.7237200852451</v>
      </c>
      <c r="Q28" s="2">
        <f t="shared" si="18"/>
        <v>10981.319563579815</v>
      </c>
      <c r="R28" s="2">
        <f t="shared" si="19"/>
        <v>6048.0215299464126</v>
      </c>
      <c r="S28" s="2">
        <f t="shared" si="5"/>
        <v>0</v>
      </c>
      <c r="T28" s="2">
        <f t="shared" si="6"/>
        <v>0</v>
      </c>
      <c r="U28" s="2">
        <f t="shared" si="7"/>
        <v>0</v>
      </c>
      <c r="V28" s="2">
        <f t="shared" si="8"/>
        <v>0</v>
      </c>
      <c r="W28" s="2">
        <f t="shared" si="20"/>
        <v>1290.3470323461693</v>
      </c>
      <c r="X28" s="2">
        <f t="shared" si="9"/>
        <v>2.7468506224681462</v>
      </c>
      <c r="Y28" s="2">
        <f t="shared" si="21"/>
        <v>0</v>
      </c>
      <c r="Z28" s="2">
        <f t="shared" si="10"/>
        <v>0</v>
      </c>
      <c r="AA28" s="2">
        <f t="shared" si="22"/>
        <v>1724.9165757656306</v>
      </c>
      <c r="AB28" s="2">
        <f t="shared" si="11"/>
        <v>2.0548185337176483</v>
      </c>
      <c r="AC28" s="2"/>
      <c r="AD28" s="2">
        <f t="shared" si="12"/>
        <v>18.00554</v>
      </c>
      <c r="AE28" s="2">
        <f t="shared" si="13"/>
        <v>71.557142857142864</v>
      </c>
      <c r="AF28" s="2">
        <f t="shared" si="14"/>
        <v>0.10010494027849784</v>
      </c>
      <c r="AG28" s="2">
        <f t="shared" si="23"/>
        <v>6.6439458303114165</v>
      </c>
      <c r="AH28" s="2">
        <f t="shared" si="24"/>
        <v>2.4187503229941161</v>
      </c>
      <c r="AI28" s="2">
        <f t="shared" si="25"/>
        <v>0.36405328772536727</v>
      </c>
      <c r="AJ28" s="2">
        <f t="shared" si="26"/>
        <v>2.4497984332157468</v>
      </c>
      <c r="AK28" s="2">
        <f t="shared" si="15"/>
        <v>1.9592871672987349</v>
      </c>
      <c r="AL28" s="2">
        <f t="shared" si="27"/>
        <v>145.95124936364496</v>
      </c>
      <c r="AM28" s="2">
        <f t="shared" si="16"/>
        <v>6.0629509548162925</v>
      </c>
      <c r="AN28" s="2">
        <f t="shared" si="28"/>
        <v>191.66163770000259</v>
      </c>
      <c r="AO28">
        <f t="shared" si="29"/>
        <v>456.23312158842475</v>
      </c>
    </row>
    <row r="29" spans="1:41" x14ac:dyDescent="0.25">
      <c r="A29" s="12" t="s">
        <v>191</v>
      </c>
      <c r="B29" s="12" t="s">
        <v>190</v>
      </c>
      <c r="C29" s="13">
        <v>500</v>
      </c>
      <c r="D29" s="30" t="s">
        <v>165</v>
      </c>
      <c r="E29" s="37">
        <f>(($E$28/$H$11)*(180/3.1415))+$E$19</f>
        <v>3.6850724741579164</v>
      </c>
      <c r="F29" s="23" t="s">
        <v>120</v>
      </c>
      <c r="G29" s="8" t="s">
        <v>117</v>
      </c>
      <c r="H29" s="44">
        <f ca="1">OFFSET(I23,MATCH(MIN(P23:P525),P23:P525,0)-1,0)</f>
        <v>103</v>
      </c>
      <c r="I29">
        <v>36</v>
      </c>
      <c r="J29" s="2">
        <f t="shared" si="0"/>
        <v>143.90442135736646</v>
      </c>
      <c r="K29" s="2">
        <f t="shared" si="1"/>
        <v>192.60539590383812</v>
      </c>
      <c r="L29" s="2">
        <f t="shared" si="2"/>
        <v>111.24176860092565</v>
      </c>
      <c r="M29" s="2">
        <f t="shared" si="3"/>
        <v>0</v>
      </c>
      <c r="N29" s="2">
        <f t="shared" si="4"/>
        <v>0</v>
      </c>
      <c r="O29">
        <v>36</v>
      </c>
      <c r="P29" s="2">
        <f t="shared" si="17"/>
        <v>7770.2238488632847</v>
      </c>
      <c r="Q29" s="2">
        <f t="shared" si="18"/>
        <v>10399.868374823549</v>
      </c>
      <c r="R29" s="2">
        <f t="shared" si="19"/>
        <v>6006.5801677218324</v>
      </c>
      <c r="S29" s="2">
        <f t="shared" si="5"/>
        <v>0</v>
      </c>
      <c r="T29" s="2">
        <f t="shared" si="6"/>
        <v>0</v>
      </c>
      <c r="U29" s="2">
        <f t="shared" si="7"/>
        <v>0</v>
      </c>
      <c r="V29" s="2">
        <f t="shared" si="8"/>
        <v>0</v>
      </c>
      <c r="W29" s="2">
        <f t="shared" si="20"/>
        <v>1255.3983468319302</v>
      </c>
      <c r="X29" s="2">
        <f t="shared" si="9"/>
        <v>2.9039857027054632</v>
      </c>
      <c r="Y29" s="2">
        <f t="shared" si="21"/>
        <v>0</v>
      </c>
      <c r="Z29" s="2">
        <f t="shared" si="10"/>
        <v>0</v>
      </c>
      <c r="AA29" s="2">
        <f t="shared" si="22"/>
        <v>1680.2575857493641</v>
      </c>
      <c r="AB29" s="2">
        <f t="shared" si="11"/>
        <v>2.1697023607092381</v>
      </c>
      <c r="AC29" s="2"/>
      <c r="AD29" s="2">
        <f t="shared" si="12"/>
        <v>18.519984000000001</v>
      </c>
      <c r="AE29" s="2">
        <f t="shared" si="13"/>
        <v>67.499999999999986</v>
      </c>
      <c r="AF29" s="2">
        <f t="shared" si="14"/>
        <v>0.14647117875345778</v>
      </c>
      <c r="AG29" s="2">
        <f t="shared" si="23"/>
        <v>6.2799642300397247</v>
      </c>
      <c r="AH29" s="2">
        <f t="shared" si="24"/>
        <v>2.1625327646031693</v>
      </c>
      <c r="AI29" s="2">
        <f t="shared" si="25"/>
        <v>0.34435431244319203</v>
      </c>
      <c r="AJ29" s="2">
        <f t="shared" si="26"/>
        <v>2.1955788423494096</v>
      </c>
      <c r="AK29" s="2">
        <f t="shared" si="15"/>
        <v>2.1320700193000537</v>
      </c>
      <c r="AL29" s="2">
        <f t="shared" si="27"/>
        <v>141.77235133806641</v>
      </c>
      <c r="AM29" s="2">
        <f t="shared" si="16"/>
        <v>6.5976219183185778</v>
      </c>
      <c r="AN29" s="2">
        <f t="shared" si="28"/>
        <v>186.00777398551955</v>
      </c>
      <c r="AO29">
        <f t="shared" si="29"/>
        <v>419.55888562664438</v>
      </c>
    </row>
    <row r="30" spans="1:41" x14ac:dyDescent="0.25">
      <c r="A30" s="12" t="s">
        <v>188</v>
      </c>
      <c r="B30" s="12" t="s">
        <v>189</v>
      </c>
      <c r="C30" s="36">
        <f ca="1">(C25*C29)/(C28*H37)/H47</f>
        <v>1260.4088238507641</v>
      </c>
      <c r="D30" s="32" t="s">
        <v>164</v>
      </c>
      <c r="E30" s="38">
        <f>H9+H41*(E28-C19)*(E28-C19)</f>
        <v>0.1264540711329396</v>
      </c>
      <c r="F30" s="23" t="s">
        <v>115</v>
      </c>
      <c r="G30" s="8" t="s">
        <v>139</v>
      </c>
      <c r="H30" s="44">
        <f ca="1">OFFSET(I23,MATCH(MIN(AO24:AO526),AO24:AO526,0)-1,0)</f>
        <v>132</v>
      </c>
      <c r="I30">
        <v>37</v>
      </c>
      <c r="J30" s="2">
        <f t="shared" si="0"/>
        <v>140.13070121882424</v>
      </c>
      <c r="K30" s="2">
        <f t="shared" si="1"/>
        <v>187.81361592842958</v>
      </c>
      <c r="L30" s="2">
        <f t="shared" si="2"/>
        <v>113.55270885406334</v>
      </c>
      <c r="M30" s="2">
        <f t="shared" si="3"/>
        <v>0</v>
      </c>
      <c r="N30" s="2">
        <f t="shared" si="4"/>
        <v>0</v>
      </c>
      <c r="O30">
        <v>37</v>
      </c>
      <c r="P30" s="2">
        <f t="shared" si="17"/>
        <v>7361.9601922802321</v>
      </c>
      <c r="Q30" s="2">
        <f t="shared" si="18"/>
        <v>9867.0480630376478</v>
      </c>
      <c r="R30" s="2">
        <f t="shared" si="19"/>
        <v>5965.6486054670686</v>
      </c>
      <c r="S30" s="2">
        <f t="shared" si="5"/>
        <v>0</v>
      </c>
      <c r="T30" s="2">
        <f t="shared" si="6"/>
        <v>0</v>
      </c>
      <c r="U30" s="2">
        <f t="shared" si="7"/>
        <v>0</v>
      </c>
      <c r="V30" s="2">
        <f t="shared" si="8"/>
        <v>0</v>
      </c>
      <c r="W30" s="2">
        <f t="shared" si="20"/>
        <v>1222.4770371275727</v>
      </c>
      <c r="X30" s="2">
        <f t="shared" si="9"/>
        <v>3.0650286573922667</v>
      </c>
      <c r="Y30" s="2">
        <f t="shared" si="21"/>
        <v>0</v>
      </c>
      <c r="Z30" s="2">
        <f t="shared" si="10"/>
        <v>0</v>
      </c>
      <c r="AA30" s="2">
        <f t="shared" si="22"/>
        <v>1638.4548905801078</v>
      </c>
      <c r="AB30" s="2">
        <f t="shared" si="11"/>
        <v>2.2868662258216772</v>
      </c>
      <c r="AC30" s="2"/>
      <c r="AD30" s="2">
        <f t="shared" si="12"/>
        <v>19.034428000000002</v>
      </c>
      <c r="AE30" s="2">
        <f t="shared" si="13"/>
        <v>63.767348429510577</v>
      </c>
      <c r="AF30" s="2">
        <f t="shared" si="14"/>
        <v>0.19540515345048606</v>
      </c>
      <c r="AG30" s="2">
        <f t="shared" si="23"/>
        <v>5.9450939679557946</v>
      </c>
      <c r="AH30" s="2">
        <f t="shared" si="24"/>
        <v>1.9396536321503408</v>
      </c>
      <c r="AI30" s="2">
        <f t="shared" si="25"/>
        <v>0.3262612235576296</v>
      </c>
      <c r="AJ30" s="2">
        <f t="shared" si="26"/>
        <v>1.9745378794856532</v>
      </c>
      <c r="AK30" s="2">
        <f t="shared" si="15"/>
        <v>2.3147235658351684</v>
      </c>
      <c r="AL30" s="2">
        <f t="shared" si="27"/>
        <v>137.81597765298906</v>
      </c>
      <c r="AM30" s="2">
        <f t="shared" si="16"/>
        <v>7.1628374277390039</v>
      </c>
      <c r="AN30" s="2">
        <f t="shared" si="28"/>
        <v>180.65077850069059</v>
      </c>
      <c r="AO30">
        <f t="shared" si="29"/>
        <v>386.77076044944619</v>
      </c>
    </row>
    <row r="31" spans="1:41" x14ac:dyDescent="0.25">
      <c r="A31" s="12" t="s">
        <v>195</v>
      </c>
      <c r="B31" s="12" t="s">
        <v>196</v>
      </c>
      <c r="C31" s="36">
        <f ca="1">C28*H37*H47</f>
        <v>69.23547213307387</v>
      </c>
      <c r="D31" s="30" t="s">
        <v>168</v>
      </c>
      <c r="E31" s="10">
        <f>0.001*$E$4*0.5*$E$8*E26*E26*E26*E30</f>
        <v>124.59297326619331</v>
      </c>
      <c r="F31" s="23" t="s">
        <v>155</v>
      </c>
      <c r="G31" s="8" t="s">
        <v>124</v>
      </c>
      <c r="H31" s="44">
        <f>E7/(E4*0.5*E8*(C23*0.514444)*(C23*0.514444))</f>
        <v>0.33876518801795974</v>
      </c>
      <c r="I31">
        <v>38</v>
      </c>
      <c r="J31" s="2">
        <f t="shared" si="0"/>
        <v>136.57208710222946</v>
      </c>
      <c r="K31" s="2">
        <f t="shared" si="1"/>
        <v>183.32668428694481</v>
      </c>
      <c r="L31" s="2">
        <f t="shared" si="2"/>
        <v>115.83132850030564</v>
      </c>
      <c r="M31" s="2">
        <f t="shared" si="3"/>
        <v>0</v>
      </c>
      <c r="N31" s="2">
        <f t="shared" si="4"/>
        <v>0</v>
      </c>
      <c r="O31">
        <v>38</v>
      </c>
      <c r="P31" s="2">
        <f t="shared" si="17"/>
        <v>6986.1875970250085</v>
      </c>
      <c r="Q31" s="2">
        <f t="shared" si="18"/>
        <v>9377.865090474008</v>
      </c>
      <c r="R31" s="2">
        <f t="shared" si="19"/>
        <v>5925.2180125945706</v>
      </c>
      <c r="S31" s="2">
        <f t="shared" si="5"/>
        <v>0</v>
      </c>
      <c r="T31" s="2">
        <f t="shared" si="6"/>
        <v>0</v>
      </c>
      <c r="U31" s="2">
        <f t="shared" si="7"/>
        <v>0</v>
      </c>
      <c r="V31" s="2">
        <f t="shared" si="8"/>
        <v>0</v>
      </c>
      <c r="W31" s="2">
        <f t="shared" si="20"/>
        <v>1191.4322767453218</v>
      </c>
      <c r="X31" s="2">
        <f t="shared" si="9"/>
        <v>3.2298902155918192</v>
      </c>
      <c r="Y31" s="2">
        <f t="shared" si="21"/>
        <v>0</v>
      </c>
      <c r="Z31" s="2">
        <f t="shared" si="10"/>
        <v>0</v>
      </c>
      <c r="AA31" s="2">
        <f t="shared" si="22"/>
        <v>1599.3116418047321</v>
      </c>
      <c r="AB31" s="2">
        <f t="shared" si="11"/>
        <v>2.4061573445795283</v>
      </c>
      <c r="AC31" s="2"/>
      <c r="AD31" s="2">
        <f t="shared" si="12"/>
        <v>19.548871999999999</v>
      </c>
      <c r="AE31" s="2">
        <f t="shared" si="13"/>
        <v>60.325484764542935</v>
      </c>
      <c r="AF31" s="2">
        <f t="shared" si="14"/>
        <v>0.24512325505444701</v>
      </c>
      <c r="AG31" s="2">
        <f t="shared" si="23"/>
        <v>5.6363113865176491</v>
      </c>
      <c r="AH31" s="2">
        <f t="shared" si="24"/>
        <v>1.7450473577427443</v>
      </c>
      <c r="AI31" s="2">
        <f t="shared" si="25"/>
        <v>0.30960804648178036</v>
      </c>
      <c r="AJ31" s="2">
        <f t="shared" si="26"/>
        <v>1.7816265741902815</v>
      </c>
      <c r="AK31" s="2">
        <f t="shared" si="15"/>
        <v>2.5075219928633508</v>
      </c>
      <c r="AL31" s="2">
        <f t="shared" si="27"/>
        <v>134.0645651093661</v>
      </c>
      <c r="AM31" s="2">
        <f t="shared" si="16"/>
        <v>7.759445942686404</v>
      </c>
      <c r="AN31" s="2">
        <f t="shared" si="28"/>
        <v>175.56723834425841</v>
      </c>
      <c r="AO31">
        <f t="shared" si="29"/>
        <v>357.37036883892887</v>
      </c>
    </row>
    <row r="32" spans="1:41" x14ac:dyDescent="0.25">
      <c r="A32" s="12" t="s">
        <v>198</v>
      </c>
      <c r="B32" s="12" t="s">
        <v>199</v>
      </c>
      <c r="C32" s="36">
        <f>(C7-C21-C29)/225</f>
        <v>4.9333333333333336</v>
      </c>
      <c r="D32" s="32" t="s">
        <v>170</v>
      </c>
      <c r="E32" s="10">
        <f>E25/196.85*E23/E26</f>
        <v>770.03238987253235</v>
      </c>
      <c r="F32" s="23" t="s">
        <v>127</v>
      </c>
      <c r="G32" s="8" t="s">
        <v>130</v>
      </c>
      <c r="H32" s="44">
        <f ca="1">E7/(E4*0.5*E8*(H28*0.514444)*(H28*0.514444))</f>
        <v>1.2716927565830445</v>
      </c>
      <c r="I32">
        <v>39</v>
      </c>
      <c r="J32" s="2">
        <f t="shared" si="0"/>
        <v>133.21309146869081</v>
      </c>
      <c r="K32" s="2">
        <f t="shared" si="1"/>
        <v>179.12443850333042</v>
      </c>
      <c r="L32" s="2">
        <f t="shared" si="2"/>
        <v>118.0782274526771</v>
      </c>
      <c r="M32" s="2">
        <f t="shared" si="3"/>
        <v>0</v>
      </c>
      <c r="N32" s="2">
        <f t="shared" si="4"/>
        <v>0</v>
      </c>
      <c r="O32">
        <v>39</v>
      </c>
      <c r="P32" s="2">
        <f t="shared" si="17"/>
        <v>6639.634817529206</v>
      </c>
      <c r="Q32" s="2">
        <f t="shared" si="18"/>
        <v>8927.9577963747579</v>
      </c>
      <c r="R32" s="2">
        <f t="shared" si="19"/>
        <v>5885.2797539886769</v>
      </c>
      <c r="S32" s="2">
        <f t="shared" si="5"/>
        <v>0</v>
      </c>
      <c r="T32" s="2">
        <f t="shared" si="6"/>
        <v>0</v>
      </c>
      <c r="U32" s="2">
        <f t="shared" si="7"/>
        <v>0</v>
      </c>
      <c r="V32" s="2">
        <f t="shared" si="8"/>
        <v>0</v>
      </c>
      <c r="W32" s="2">
        <f t="shared" si="20"/>
        <v>1162.1289549600372</v>
      </c>
      <c r="X32" s="2">
        <f t="shared" si="9"/>
        <v>3.3984728955796584</v>
      </c>
      <c r="Y32" s="2">
        <f t="shared" si="21"/>
        <v>0</v>
      </c>
      <c r="Z32" s="2">
        <f t="shared" si="10"/>
        <v>0</v>
      </c>
      <c r="AA32" s="2">
        <f t="shared" si="22"/>
        <v>1562.6519453202857</v>
      </c>
      <c r="AB32" s="2">
        <f t="shared" si="11"/>
        <v>2.5274110248462951</v>
      </c>
      <c r="AC32" s="2"/>
      <c r="AD32" s="2">
        <f t="shared" si="12"/>
        <v>20.063316</v>
      </c>
      <c r="AE32" s="2">
        <f t="shared" si="13"/>
        <v>57.144970414201183</v>
      </c>
      <c r="AF32" s="2">
        <f t="shared" si="14"/>
        <v>0.29434964076942066</v>
      </c>
      <c r="AG32" s="2">
        <f t="shared" si="23"/>
        <v>5.3509754386137311</v>
      </c>
      <c r="AH32" s="2">
        <f t="shared" si="24"/>
        <v>1.5745235001207929</v>
      </c>
      <c r="AI32" s="2">
        <f t="shared" si="25"/>
        <v>0.2942498088775945</v>
      </c>
      <c r="AJ32" s="2">
        <f t="shared" si="26"/>
        <v>1.6126689824375116</v>
      </c>
      <c r="AK32" s="2">
        <f t="shared" si="15"/>
        <v>2.7107394863438752</v>
      </c>
      <c r="AL32" s="2">
        <f t="shared" si="27"/>
        <v>130.50235198234694</v>
      </c>
      <c r="AM32" s="2">
        <f t="shared" si="16"/>
        <v>8.3882959227696254</v>
      </c>
      <c r="AN32" s="2">
        <f t="shared" si="28"/>
        <v>170.7361425805608</v>
      </c>
      <c r="AO32">
        <f t="shared" si="29"/>
        <v>330.93406979829285</v>
      </c>
    </row>
    <row r="33" spans="1:41" x14ac:dyDescent="0.25">
      <c r="A33" s="12" t="s">
        <v>200</v>
      </c>
      <c r="B33" s="12" t="s">
        <v>201</v>
      </c>
      <c r="C33" s="10">
        <f ca="1">100*(C31/C32)/(C25*1.852)</f>
        <v>4.3418731022842492</v>
      </c>
      <c r="D33" s="32" t="s">
        <v>169</v>
      </c>
      <c r="E33" s="10">
        <f>E32*E26/($E$13*1000)</f>
        <v>35.018647181361715</v>
      </c>
      <c r="F33" s="23" t="s">
        <v>128</v>
      </c>
      <c r="G33" s="8" t="s">
        <v>125</v>
      </c>
      <c r="H33" s="44">
        <f ca="1">E7/(E4*0.5*E8*(H29*0.514444)*(H29*0.514444))</f>
        <v>0.76716312961933097</v>
      </c>
      <c r="I33">
        <v>40</v>
      </c>
      <c r="J33" s="2">
        <f t="shared" si="0"/>
        <v>130.0398030692389</v>
      </c>
      <c r="K33" s="2">
        <f t="shared" si="1"/>
        <v>175.18881782142873</v>
      </c>
      <c r="L33" s="2">
        <f t="shared" si="2"/>
        <v>120.29399176954735</v>
      </c>
      <c r="M33" s="2">
        <f t="shared" si="3"/>
        <v>0</v>
      </c>
      <c r="N33" s="2">
        <f t="shared" si="4"/>
        <v>0</v>
      </c>
      <c r="O33">
        <v>40</v>
      </c>
      <c r="P33" s="2">
        <f t="shared" si="17"/>
        <v>6319.4343344095223</v>
      </c>
      <c r="Q33" s="2">
        <f t="shared" si="18"/>
        <v>8513.5028215621478</v>
      </c>
      <c r="R33" s="2">
        <f t="shared" si="19"/>
        <v>5845.8253847623519</v>
      </c>
      <c r="S33" s="2">
        <f t="shared" si="5"/>
        <v>0</v>
      </c>
      <c r="T33" s="2">
        <f t="shared" si="6"/>
        <v>0</v>
      </c>
      <c r="U33" s="2">
        <f t="shared" si="7"/>
        <v>0</v>
      </c>
      <c r="V33" s="2">
        <f t="shared" si="8"/>
        <v>0</v>
      </c>
      <c r="W33" s="2">
        <f t="shared" si="20"/>
        <v>1134.4457123388825</v>
      </c>
      <c r="X33" s="2">
        <f t="shared" si="9"/>
        <v>3.5706706913710495</v>
      </c>
      <c r="Y33" s="2">
        <f t="shared" si="21"/>
        <v>0</v>
      </c>
      <c r="Z33" s="2">
        <f t="shared" si="10"/>
        <v>0</v>
      </c>
      <c r="AA33" s="2">
        <f t="shared" si="22"/>
        <v>1528.3182420802214</v>
      </c>
      <c r="AB33" s="2">
        <f t="shared" si="11"/>
        <v>2.6504506355210915</v>
      </c>
      <c r="AC33" s="2"/>
      <c r="AD33" s="2">
        <f t="shared" si="12"/>
        <v>20.577760000000001</v>
      </c>
      <c r="AE33" s="2">
        <f t="shared" si="13"/>
        <v>54.199999999999989</v>
      </c>
      <c r="AF33" s="2">
        <f t="shared" si="14"/>
        <v>0.34220195448804513</v>
      </c>
      <c r="AG33" s="2">
        <f t="shared" si="23"/>
        <v>5.086771026332177</v>
      </c>
      <c r="AH33" s="2">
        <f t="shared" si="24"/>
        <v>1.4245981962506269</v>
      </c>
      <c r="AI33" s="2">
        <f t="shared" si="25"/>
        <v>0.28005943040802356</v>
      </c>
      <c r="AJ33" s="2">
        <f t="shared" si="26"/>
        <v>1.4641939492271894</v>
      </c>
      <c r="AK33" s="2">
        <f t="shared" si="15"/>
        <v>2.9246502322360137</v>
      </c>
      <c r="AL33" s="2">
        <f t="shared" si="27"/>
        <v>127.11515283700288</v>
      </c>
      <c r="AM33" s="2">
        <f t="shared" si="16"/>
        <v>9.0502358275975023</v>
      </c>
      <c r="AN33" s="2">
        <f t="shared" si="28"/>
        <v>166.13858199383122</v>
      </c>
      <c r="AO33">
        <f t="shared" si="29"/>
        <v>307.10020597040307</v>
      </c>
    </row>
    <row r="34" spans="1:41" x14ac:dyDescent="0.25">
      <c r="A34" s="12" t="s">
        <v>202</v>
      </c>
      <c r="B34" s="12" t="s">
        <v>203</v>
      </c>
      <c r="C34" s="35">
        <v>248</v>
      </c>
      <c r="D34" s="32" t="s">
        <v>171</v>
      </c>
      <c r="E34" s="10">
        <f>E31-E33</f>
        <v>89.574326084831597</v>
      </c>
      <c r="F34" s="23" t="s">
        <v>157</v>
      </c>
      <c r="G34" s="8" t="s">
        <v>118</v>
      </c>
      <c r="H34" s="44">
        <f>((H31/H11)*(180/3.1415))+E18</f>
        <v>1.2760665972944838</v>
      </c>
      <c r="I34">
        <v>41</v>
      </c>
      <c r="J34" s="2">
        <f t="shared" si="0"/>
        <v>127.03969471434799</v>
      </c>
      <c r="K34" s="2">
        <f t="shared" si="1"/>
        <v>171.50360689767382</v>
      </c>
      <c r="L34" s="2">
        <f t="shared" si="2"/>
        <v>122.47919403682387</v>
      </c>
      <c r="M34" s="2">
        <f t="shared" si="3"/>
        <v>0</v>
      </c>
      <c r="N34" s="2">
        <f t="shared" si="4"/>
        <v>0</v>
      </c>
      <c r="O34">
        <v>41</v>
      </c>
      <c r="P34" s="2">
        <f t="shared" si="17"/>
        <v>6023.0640057505607</v>
      </c>
      <c r="Q34" s="2">
        <f t="shared" si="18"/>
        <v>8131.1373101489935</v>
      </c>
      <c r="R34" s="2">
        <f t="shared" si="19"/>
        <v>5806.846645178658</v>
      </c>
      <c r="S34" s="2">
        <f t="shared" si="5"/>
        <v>0</v>
      </c>
      <c r="T34" s="2">
        <f t="shared" si="6"/>
        <v>0</v>
      </c>
      <c r="U34" s="2">
        <f t="shared" si="7"/>
        <v>0</v>
      </c>
      <c r="V34" s="2">
        <f t="shared" si="8"/>
        <v>0</v>
      </c>
      <c r="W34" s="2">
        <f t="shared" si="20"/>
        <v>1108.27326375446</v>
      </c>
      <c r="X34" s="2">
        <f t="shared" si="9"/>
        <v>3.7463687821308693</v>
      </c>
      <c r="Y34" s="2">
        <f t="shared" si="21"/>
        <v>0</v>
      </c>
      <c r="Z34" s="2">
        <f t="shared" si="10"/>
        <v>0</v>
      </c>
      <c r="AA34" s="2">
        <f t="shared" si="22"/>
        <v>1496.1690721119146</v>
      </c>
      <c r="AB34" s="2">
        <f t="shared" si="11"/>
        <v>2.7750876787870316</v>
      </c>
      <c r="AC34" s="2"/>
      <c r="AD34" s="2">
        <f t="shared" si="12"/>
        <v>21.092203999999999</v>
      </c>
      <c r="AE34" s="2">
        <f t="shared" si="13"/>
        <v>51.467876264128499</v>
      </c>
      <c r="AF34" s="2">
        <f t="shared" si="14"/>
        <v>0.38809665908204277</v>
      </c>
      <c r="AG34" s="2">
        <f t="shared" si="23"/>
        <v>4.8416618929990989</v>
      </c>
      <c r="AH34" s="2">
        <f t="shared" si="24"/>
        <v>1.2923612635500468</v>
      </c>
      <c r="AI34" s="2">
        <f t="shared" si="25"/>
        <v>0.26692513688714264</v>
      </c>
      <c r="AJ34" s="2">
        <f t="shared" si="26"/>
        <v>1.3333024693957078</v>
      </c>
      <c r="AK34" s="2">
        <f t="shared" si="15"/>
        <v>3.1495284164990345</v>
      </c>
      <c r="AL34" s="2">
        <f t="shared" si="27"/>
        <v>123.89016629784895</v>
      </c>
      <c r="AM34" s="2">
        <f t="shared" si="16"/>
        <v>9.7461141167788607</v>
      </c>
      <c r="AN34" s="2">
        <f t="shared" si="28"/>
        <v>161.75749278089495</v>
      </c>
      <c r="AO34">
        <f t="shared" si="29"/>
        <v>285.55877829318172</v>
      </c>
    </row>
    <row r="35" spans="1:41" x14ac:dyDescent="0.25">
      <c r="A35" s="12" t="s">
        <v>206</v>
      </c>
      <c r="B35" s="12" t="s">
        <v>183</v>
      </c>
      <c r="C35" s="13">
        <v>25000</v>
      </c>
      <c r="D35" s="33" t="s">
        <v>171</v>
      </c>
      <c r="E35" s="39">
        <f>E34/E27</f>
        <v>0.44936733021793118</v>
      </c>
      <c r="F35" s="23" t="s">
        <v>126</v>
      </c>
      <c r="G35" s="8" t="s">
        <v>131</v>
      </c>
      <c r="H35" s="44">
        <f ca="1">((H32/H11)*(180/3.1415))+E18</f>
        <v>11.674999999999999</v>
      </c>
      <c r="I35">
        <v>42</v>
      </c>
      <c r="J35" s="2">
        <f t="shared" si="0"/>
        <v>124.20145850495445</v>
      </c>
      <c r="K35" s="2">
        <f t="shared" si="1"/>
        <v>168.05421610911577</v>
      </c>
      <c r="L35" s="2">
        <f t="shared" si="2"/>
        <v>124.63439373790084</v>
      </c>
      <c r="M35" s="2">
        <f t="shared" si="3"/>
        <v>0.43293523294639158</v>
      </c>
      <c r="N35" s="2">
        <f t="shared" si="4"/>
        <v>0</v>
      </c>
      <c r="O35">
        <v>42</v>
      </c>
      <c r="P35" s="2">
        <f t="shared" si="17"/>
        <v>5748.2983248930814</v>
      </c>
      <c r="Q35" s="2">
        <f t="shared" si="18"/>
        <v>7777.893919922969</v>
      </c>
      <c r="R35" s="2">
        <f t="shared" si="19"/>
        <v>5768.3354557310713</v>
      </c>
      <c r="S35" s="2">
        <f t="shared" si="5"/>
        <v>20.037130837989935</v>
      </c>
      <c r="T35" s="2">
        <f t="shared" si="6"/>
        <v>0</v>
      </c>
      <c r="U35" s="2">
        <f t="shared" si="7"/>
        <v>3.7768552946436413</v>
      </c>
      <c r="V35" s="2">
        <f t="shared" si="8"/>
        <v>5.0878020193904319E-2</v>
      </c>
      <c r="W35" s="2">
        <f t="shared" si="20"/>
        <v>1083.5129609674966</v>
      </c>
      <c r="X35" s="2">
        <f t="shared" si="9"/>
        <v>3.9254432683501514</v>
      </c>
      <c r="Y35" s="2">
        <f t="shared" si="21"/>
        <v>0</v>
      </c>
      <c r="Z35" s="2">
        <f t="shared" si="10"/>
        <v>0</v>
      </c>
      <c r="AA35" s="2">
        <f t="shared" si="22"/>
        <v>1466.0771579602342</v>
      </c>
      <c r="AB35" s="2">
        <f t="shared" si="11"/>
        <v>2.9011219741787735</v>
      </c>
      <c r="AC35" s="2"/>
      <c r="AD35" s="2">
        <f t="shared" si="12"/>
        <v>21.606648</v>
      </c>
      <c r="AE35" s="2">
        <f t="shared" si="13"/>
        <v>48.928571428571431</v>
      </c>
      <c r="AF35" s="2">
        <f t="shared" si="14"/>
        <v>0.43167314508793608</v>
      </c>
      <c r="AG35" s="2">
        <f t="shared" si="23"/>
        <v>4.6138512710495947</v>
      </c>
      <c r="AH35" s="2">
        <f t="shared" si="24"/>
        <v>1.1753707685065535</v>
      </c>
      <c r="AI35" s="2">
        <f t="shared" si="25"/>
        <v>0.25474830016338412</v>
      </c>
      <c r="AJ35" s="2">
        <f t="shared" si="26"/>
        <v>1.2175624722457248</v>
      </c>
      <c r="AK35" s="2">
        <f t="shared" si="15"/>
        <v>3.385648225092214</v>
      </c>
      <c r="AL35" s="2">
        <f t="shared" si="27"/>
        <v>120.81581027986223</v>
      </c>
      <c r="AM35" s="2">
        <f t="shared" si="16"/>
        <v>10.476779249922554</v>
      </c>
      <c r="AN35" s="2">
        <f t="shared" si="28"/>
        <v>157.57743685919323</v>
      </c>
      <c r="AO35">
        <f t="shared" si="29"/>
        <v>266.04304031301297</v>
      </c>
    </row>
    <row r="36" spans="1:41" x14ac:dyDescent="0.25">
      <c r="A36" s="12" t="s">
        <v>204</v>
      </c>
      <c r="B36" s="12" t="s">
        <v>205</v>
      </c>
      <c r="C36" s="9">
        <f>C34*(1+C35*0.000021)</f>
        <v>378.2</v>
      </c>
      <c r="F36" s="23" t="s">
        <v>129</v>
      </c>
      <c r="G36" s="8" t="s">
        <v>132</v>
      </c>
      <c r="H36" s="44">
        <f ca="1">((H33/H11)*(180/3.1415))+E18</f>
        <v>6.051230087661418</v>
      </c>
      <c r="I36">
        <v>43</v>
      </c>
      <c r="J36" s="2">
        <f t="shared" si="0"/>
        <v>121.51486405449614</v>
      </c>
      <c r="K36" s="2">
        <f t="shared" si="1"/>
        <v>164.82749251614004</v>
      </c>
      <c r="L36" s="2">
        <f t="shared" si="2"/>
        <v>126.76013761180964</v>
      </c>
      <c r="M36" s="2">
        <f t="shared" si="3"/>
        <v>5.2452735573134959</v>
      </c>
      <c r="N36" s="2">
        <f t="shared" si="4"/>
        <v>0</v>
      </c>
      <c r="O36">
        <v>43</v>
      </c>
      <c r="P36" s="2">
        <f t="shared" si="17"/>
        <v>5493.1675187868723</v>
      </c>
      <c r="Q36" s="2">
        <f t="shared" si="18"/>
        <v>7451.1462868171266</v>
      </c>
      <c r="R36" s="2">
        <f t="shared" si="19"/>
        <v>5730.2839123769127</v>
      </c>
      <c r="S36" s="2">
        <f t="shared" si="5"/>
        <v>237.11639359004039</v>
      </c>
      <c r="T36" s="2">
        <f t="shared" si="6"/>
        <v>0</v>
      </c>
      <c r="U36" s="2">
        <f t="shared" si="7"/>
        <v>45.758898096535212</v>
      </c>
      <c r="V36" s="2">
        <f t="shared" si="8"/>
        <v>0.60206083910935071</v>
      </c>
      <c r="W36" s="2">
        <f t="shared" si="20"/>
        <v>1060.0755557793859</v>
      </c>
      <c r="X36" s="2">
        <f t="shared" si="9"/>
        <v>4.1077609387931489</v>
      </c>
      <c r="Y36" s="2">
        <f t="shared" si="21"/>
        <v>0</v>
      </c>
      <c r="Z36" s="2">
        <f t="shared" si="10"/>
        <v>0</v>
      </c>
      <c r="AA36" s="2">
        <f t="shared" si="22"/>
        <v>1437.92775555761</v>
      </c>
      <c r="AB36" s="2">
        <f t="shared" si="11"/>
        <v>3.0283419618055611</v>
      </c>
      <c r="AC36" s="2"/>
      <c r="AD36" s="2">
        <f t="shared" si="12"/>
        <v>22.121092000000001</v>
      </c>
      <c r="AE36" s="2">
        <f t="shared" si="13"/>
        <v>46.564359113034072</v>
      </c>
      <c r="AF36" s="2">
        <f t="shared" si="14"/>
        <v>0.47273428278880925</v>
      </c>
      <c r="AG36" s="2">
        <f t="shared" si="23"/>
        <v>4.4017488599953944</v>
      </c>
      <c r="AH36" s="2">
        <f t="shared" si="24"/>
        <v>1.0715688974073105</v>
      </c>
      <c r="AI36" s="2">
        <f t="shared" si="25"/>
        <v>0.24344162547438741</v>
      </c>
      <c r="AJ36" s="2">
        <f t="shared" si="26"/>
        <v>1.1149248735406396</v>
      </c>
      <c r="AK36" s="2">
        <f t="shared" si="15"/>
        <v>3.633283843974823</v>
      </c>
      <c r="AL36" s="2">
        <f t="shared" si="27"/>
        <v>117.88158021052132</v>
      </c>
      <c r="AM36" s="2">
        <f t="shared" si="16"/>
        <v>11.243079686637413</v>
      </c>
      <c r="AN36" s="2">
        <f t="shared" si="28"/>
        <v>153.58441282950264</v>
      </c>
      <c r="AO36">
        <f t="shared" si="29"/>
        <v>248.32261982305721</v>
      </c>
    </row>
    <row r="37" spans="1:41" x14ac:dyDescent="0.25">
      <c r="A37" s="12" t="s">
        <v>207</v>
      </c>
      <c r="B37" s="12" t="s">
        <v>208</v>
      </c>
      <c r="C37" s="49">
        <v>0.23</v>
      </c>
      <c r="F37" s="23" t="s">
        <v>133</v>
      </c>
      <c r="G37" s="8" t="s">
        <v>136</v>
      </c>
      <c r="H37" s="44">
        <f ca="1">OFFSET(R23,MATCH($H$29,I23:I525,0)-1,0)/(0.453592*9.81)</f>
        <v>913.97827018821874</v>
      </c>
      <c r="I37">
        <v>44</v>
      </c>
      <c r="J37" s="2">
        <f t="shared" si="0"/>
        <v>118.97063604430988</v>
      </c>
      <c r="K37" s="2">
        <f t="shared" si="1"/>
        <v>161.8115566029974</v>
      </c>
      <c r="L37" s="2">
        <f t="shared" si="2"/>
        <v>128.85695999999996</v>
      </c>
      <c r="M37" s="2">
        <f t="shared" si="3"/>
        <v>9.8863239556900737</v>
      </c>
      <c r="N37" s="2">
        <f t="shared" si="4"/>
        <v>0</v>
      </c>
      <c r="O37">
        <v>44</v>
      </c>
      <c r="P37" s="2">
        <f t="shared" si="17"/>
        <v>5255.9230779562658</v>
      </c>
      <c r="Q37" s="2">
        <f t="shared" si="18"/>
        <v>7148.5630648639099</v>
      </c>
      <c r="R37" s="2">
        <f t="shared" si="19"/>
        <v>5692.6842819184822</v>
      </c>
      <c r="S37" s="2">
        <f t="shared" si="5"/>
        <v>436.76120396221631</v>
      </c>
      <c r="T37" s="2">
        <f t="shared" si="6"/>
        <v>0</v>
      </c>
      <c r="U37" s="2">
        <f t="shared" si="7"/>
        <v>86.246653390840493</v>
      </c>
      <c r="V37" s="2">
        <f t="shared" si="8"/>
        <v>1.1088801514105482</v>
      </c>
      <c r="W37" s="2">
        <f t="shared" si="20"/>
        <v>1037.8801318457499</v>
      </c>
      <c r="X37" s="2">
        <f t="shared" si="9"/>
        <v>4.2931790723037206</v>
      </c>
      <c r="Y37" s="2">
        <f t="shared" si="21"/>
        <v>0</v>
      </c>
      <c r="Z37" s="2">
        <f t="shared" si="10"/>
        <v>0</v>
      </c>
      <c r="AA37" s="2">
        <f t="shared" si="22"/>
        <v>1411.6172299754401</v>
      </c>
      <c r="AB37" s="2">
        <f t="shared" si="11"/>
        <v>3.1565251308795119</v>
      </c>
      <c r="AC37" s="2"/>
      <c r="AD37" s="2">
        <f t="shared" si="12"/>
        <v>22.635536000000002</v>
      </c>
      <c r="AE37" s="2">
        <f t="shared" si="13"/>
        <v>44.359504132231393</v>
      </c>
      <c r="AF37" s="2">
        <f t="shared" si="14"/>
        <v>0.51120065844972407</v>
      </c>
      <c r="AG37" s="2">
        <f t="shared" si="23"/>
        <v>4.203942996968741</v>
      </c>
      <c r="AH37" s="2">
        <f t="shared" si="24"/>
        <v>0.979214453012067</v>
      </c>
      <c r="AI37" s="2">
        <f t="shared" si="25"/>
        <v>0.23292762383270443</v>
      </c>
      <c r="AJ37" s="2">
        <f t="shared" si="26"/>
        <v>1.023656224938946</v>
      </c>
      <c r="AK37" s="2">
        <f t="shared" si="15"/>
        <v>3.8927094591061335</v>
      </c>
      <c r="AL37" s="2">
        <f t="shared" si="27"/>
        <v>115.07792658520376</v>
      </c>
      <c r="AM37" s="2">
        <f t="shared" si="16"/>
        <v>12.045863886532276</v>
      </c>
      <c r="AN37" s="2">
        <f t="shared" si="28"/>
        <v>149.76569271646511</v>
      </c>
      <c r="AO37">
        <f t="shared" si="29"/>
        <v>232.19786259783137</v>
      </c>
    </row>
    <row r="38" spans="1:41" x14ac:dyDescent="0.25">
      <c r="A38" s="12" t="s">
        <v>209</v>
      </c>
      <c r="B38" s="12" t="s">
        <v>210</v>
      </c>
      <c r="C38" s="13">
        <v>45000</v>
      </c>
      <c r="F38" s="23" t="s">
        <v>134</v>
      </c>
      <c r="G38" s="8" t="s">
        <v>135</v>
      </c>
      <c r="H38" s="44">
        <f ca="1">OFFSET(L23,MATCH($H$29,I23:I525,0)-1,0)/0.7457</f>
        <v>288.98909315142413</v>
      </c>
      <c r="I38">
        <v>45</v>
      </c>
      <c r="J38" s="2">
        <f t="shared" si="0"/>
        <v>116.56034810497624</v>
      </c>
      <c r="K38" s="2">
        <f t="shared" si="1"/>
        <v>158.99566078626347</v>
      </c>
      <c r="L38" s="2">
        <f t="shared" si="2"/>
        <v>130.92538318216248</v>
      </c>
      <c r="M38" s="2">
        <f t="shared" si="3"/>
        <v>14.365035077186235</v>
      </c>
      <c r="N38" s="2">
        <f t="shared" si="4"/>
        <v>0</v>
      </c>
      <c r="O38">
        <v>45</v>
      </c>
      <c r="P38" s="2">
        <f t="shared" si="17"/>
        <v>5035.0085876953781</v>
      </c>
      <c r="Q38" s="2">
        <f t="shared" si="18"/>
        <v>6868.0690344554714</v>
      </c>
      <c r="R38" s="2">
        <f t="shared" si="19"/>
        <v>5655.5289975266705</v>
      </c>
      <c r="S38" s="2">
        <f t="shared" si="5"/>
        <v>620.52040983129245</v>
      </c>
      <c r="T38" s="2">
        <f t="shared" si="6"/>
        <v>0</v>
      </c>
      <c r="U38" s="2">
        <f t="shared" si="7"/>
        <v>125.31818771084008</v>
      </c>
      <c r="V38" s="2">
        <f t="shared" si="8"/>
        <v>1.5752207133309402</v>
      </c>
      <c r="W38" s="2">
        <f t="shared" si="20"/>
        <v>1016.8531789148594</v>
      </c>
      <c r="X38" s="2">
        <f t="shared" si="9"/>
        <v>4.4815452786046324</v>
      </c>
      <c r="Y38" s="2">
        <f t="shared" si="21"/>
        <v>0</v>
      </c>
      <c r="Z38" s="2">
        <f t="shared" si="10"/>
        <v>0</v>
      </c>
      <c r="AA38" s="2">
        <f t="shared" si="22"/>
        <v>1387.0518210753212</v>
      </c>
      <c r="AB38" s="2">
        <f t="shared" si="11"/>
        <v>3.2854385782552074</v>
      </c>
      <c r="AC38" s="2"/>
      <c r="AD38" s="2">
        <f t="shared" si="12"/>
        <v>23.149979999999999</v>
      </c>
      <c r="AE38" s="2">
        <f t="shared" si="13"/>
        <v>42.3</v>
      </c>
      <c r="AF38" s="2">
        <f t="shared" si="14"/>
        <v>0.54707583357625678</v>
      </c>
      <c r="AG38" s="2">
        <f t="shared" si="23"/>
        <v>4.0191771072254241</v>
      </c>
      <c r="AH38" s="2">
        <f t="shared" si="24"/>
        <v>0.89682840568707367</v>
      </c>
      <c r="AI38" s="2">
        <f t="shared" si="25"/>
        <v>0.22313731934699069</v>
      </c>
      <c r="AJ38" s="2">
        <f t="shared" si="26"/>
        <v>0.94228439439602929</v>
      </c>
      <c r="AK38" s="2">
        <f t="shared" si="15"/>
        <v>4.164199256445416</v>
      </c>
      <c r="AL38" s="2">
        <f t="shared" si="27"/>
        <v>112.39614884853083</v>
      </c>
      <c r="AM38" s="2">
        <f t="shared" si="16"/>
        <v>12.88598030921597</v>
      </c>
      <c r="AN38" s="2">
        <f t="shared" si="28"/>
        <v>146.1096804770475</v>
      </c>
      <c r="AO38">
        <f t="shared" si="29"/>
        <v>217.49515929151465</v>
      </c>
    </row>
    <row r="39" spans="1:41" x14ac:dyDescent="0.25">
      <c r="A39" s="12" t="s">
        <v>211</v>
      </c>
      <c r="B39" s="12" t="s">
        <v>212</v>
      </c>
      <c r="C39" s="35">
        <v>-1</v>
      </c>
      <c r="F39" s="23" t="s">
        <v>64</v>
      </c>
      <c r="G39" s="8" t="s">
        <v>141</v>
      </c>
      <c r="H39" s="44">
        <f>((E$12*1000)/((E$4/(2*E$13))*E$8*E$14*E$14*E$14))-(((E$7/((E$4/2)*E$8*E$14*E$14)))*((E$7/((E$4/2)*E$8*E$14*E$14))-$C$17)*H$7)</f>
        <v>3.1455912843067216E-2</v>
      </c>
      <c r="I39">
        <v>46</v>
      </c>
      <c r="J39" s="2">
        <f t="shared" si="0"/>
        <v>114.27633053922762</v>
      </c>
      <c r="K39" s="2">
        <f t="shared" si="1"/>
        <v>156.3700663787165</v>
      </c>
      <c r="L39" s="2">
        <f t="shared" si="2"/>
        <v>132.96591770148518</v>
      </c>
      <c r="M39" s="2">
        <f t="shared" si="3"/>
        <v>18.689587162257567</v>
      </c>
      <c r="N39" s="2">
        <f t="shared" si="4"/>
        <v>0</v>
      </c>
      <c r="O39">
        <v>46</v>
      </c>
      <c r="P39" s="2">
        <f t="shared" si="17"/>
        <v>4829.0349488002585</v>
      </c>
      <c r="Q39" s="2">
        <f t="shared" si="18"/>
        <v>6607.8120633198805</v>
      </c>
      <c r="R39" s="2">
        <f t="shared" si="19"/>
        <v>5618.8106544019493</v>
      </c>
      <c r="S39" s="2">
        <f t="shared" si="5"/>
        <v>789.77570560169079</v>
      </c>
      <c r="T39" s="2">
        <f t="shared" si="6"/>
        <v>0</v>
      </c>
      <c r="U39" s="2">
        <f t="shared" si="7"/>
        <v>163.04486411993329</v>
      </c>
      <c r="V39" s="2">
        <f t="shared" si="8"/>
        <v>2.0045703601586018</v>
      </c>
      <c r="W39" s="2">
        <f t="shared" si="20"/>
        <v>996.92778781756112</v>
      </c>
      <c r="X39" s="2">
        <f t="shared" si="9"/>
        <v>4.6726973822225144</v>
      </c>
      <c r="Y39" s="2">
        <f t="shared" si="21"/>
        <v>0</v>
      </c>
      <c r="Z39" s="2">
        <f t="shared" si="10"/>
        <v>0</v>
      </c>
      <c r="AA39" s="2">
        <f t="shared" si="22"/>
        <v>1364.146570162286</v>
      </c>
      <c r="AB39" s="2">
        <f t="shared" si="11"/>
        <v>3.4148396999933954</v>
      </c>
      <c r="AC39" s="2"/>
      <c r="AD39" s="2">
        <f t="shared" si="12"/>
        <v>23.664424</v>
      </c>
      <c r="AE39" s="2">
        <f t="shared" si="13"/>
        <v>40.373345935727791</v>
      </c>
      <c r="AF39" s="2">
        <f t="shared" si="14"/>
        <v>0.58042028749676911</v>
      </c>
      <c r="AG39" s="2">
        <f t="shared" si="23"/>
        <v>3.8463296985498507</v>
      </c>
      <c r="AH39" s="2">
        <f t="shared" si="24"/>
        <v>0.82314975354136655</v>
      </c>
      <c r="AI39" s="2">
        <f t="shared" si="25"/>
        <v>0.21400915107503959</v>
      </c>
      <c r="AJ39" s="2">
        <f t="shared" si="26"/>
        <v>0.86955453611514644</v>
      </c>
      <c r="AK39" s="2">
        <f t="shared" si="15"/>
        <v>4.448027421951946</v>
      </c>
      <c r="AL39" s="2">
        <f t="shared" si="27"/>
        <v>109.82830311727567</v>
      </c>
      <c r="AM39" s="2">
        <f t="shared" si="16"/>
        <v>13.764277414297348</v>
      </c>
      <c r="AN39" s="2">
        <f t="shared" si="28"/>
        <v>142.60578896441916</v>
      </c>
      <c r="AO39">
        <f t="shared" si="29"/>
        <v>204.06306736222518</v>
      </c>
    </row>
    <row r="40" spans="1:41" x14ac:dyDescent="0.25">
      <c r="A40" s="12" t="s">
        <v>213</v>
      </c>
      <c r="B40" s="12" t="s">
        <v>214</v>
      </c>
      <c r="C40" s="49">
        <v>1</v>
      </c>
      <c r="F40" s="23" t="s">
        <v>65</v>
      </c>
      <c r="G40" s="8" t="s">
        <v>142</v>
      </c>
      <c r="H40" s="44">
        <f>((H$10*1000)/((E$4/(2*E$13))*E$8*E$16*E$16*E$16))-(((E$7/((E$4/2)*E$8*E$16*E$16)))*((E$7/((E$4/2)*E$8*E$16*E$16))-$C$17)*H$7)</f>
        <v>9.4156791886317259E-2</v>
      </c>
      <c r="I40">
        <v>47</v>
      </c>
      <c r="J40" s="2">
        <f t="shared" si="0"/>
        <v>112.11158982491075</v>
      </c>
      <c r="K40" s="2">
        <f t="shared" si="1"/>
        <v>153.9259362599538</v>
      </c>
      <c r="L40" s="2">
        <f t="shared" si="2"/>
        <v>134.97906267972414</v>
      </c>
      <c r="M40" s="2">
        <f t="shared" si="3"/>
        <v>22.867472854813386</v>
      </c>
      <c r="N40" s="2">
        <f t="shared" si="4"/>
        <v>0</v>
      </c>
      <c r="O40">
        <v>47</v>
      </c>
      <c r="P40" s="2">
        <f t="shared" si="17"/>
        <v>4636.7592488163937</v>
      </c>
      <c r="Q40" s="2">
        <f t="shared" si="18"/>
        <v>6366.1349348511185</v>
      </c>
      <c r="R40" s="2">
        <f t="shared" si="19"/>
        <v>5582.5220055680074</v>
      </c>
      <c r="S40" s="2">
        <f t="shared" si="5"/>
        <v>945.76275675161378</v>
      </c>
      <c r="T40" s="2">
        <f t="shared" si="6"/>
        <v>0</v>
      </c>
      <c r="U40" s="2">
        <f t="shared" si="7"/>
        <v>199.49204720308759</v>
      </c>
      <c r="V40" s="2">
        <f t="shared" si="8"/>
        <v>2.4000642615154231</v>
      </c>
      <c r="W40" s="2">
        <f t="shared" si="20"/>
        <v>978.04294822445138</v>
      </c>
      <c r="X40" s="2">
        <f t="shared" si="9"/>
        <v>4.8664633536192268</v>
      </c>
      <c r="Y40" s="2">
        <f t="shared" si="21"/>
        <v>0</v>
      </c>
      <c r="Z40" s="2">
        <f t="shared" si="10"/>
        <v>0</v>
      </c>
      <c r="AA40" s="2">
        <f t="shared" si="22"/>
        <v>1342.824383661032</v>
      </c>
      <c r="AB40" s="2">
        <f t="shared" si="11"/>
        <v>3.5444770170344659</v>
      </c>
      <c r="AC40" s="2"/>
      <c r="AD40" s="2">
        <f t="shared" si="12"/>
        <v>24.178868000000001</v>
      </c>
      <c r="AE40" s="2">
        <f t="shared" si="13"/>
        <v>38.568356722498869</v>
      </c>
      <c r="AF40" s="2">
        <f t="shared" si="14"/>
        <v>0.61133209045229908</v>
      </c>
      <c r="AG40" s="2">
        <f t="shared" si="23"/>
        <v>3.6843973029114916</v>
      </c>
      <c r="AH40" s="2">
        <f t="shared" si="24"/>
        <v>0.75709956804079814</v>
      </c>
      <c r="AI40" s="2">
        <f t="shared" si="25"/>
        <v>0.20548803665731746</v>
      </c>
      <c r="AJ40" s="2">
        <f t="shared" si="26"/>
        <v>0.80439322979810313</v>
      </c>
      <c r="AK40" s="2">
        <f t="shared" si="15"/>
        <v>4.7444681415849939</v>
      </c>
      <c r="AL40" s="2">
        <f t="shared" si="27"/>
        <v>107.36712168332576</v>
      </c>
      <c r="AM40" s="2">
        <f t="shared" si="16"/>
        <v>14.681603661385237</v>
      </c>
      <c r="AN40" s="2">
        <f t="shared" si="28"/>
        <v>139.24433259856858</v>
      </c>
      <c r="AO40">
        <f t="shared" si="29"/>
        <v>191.76907904937457</v>
      </c>
    </row>
    <row r="41" spans="1:41" x14ac:dyDescent="0.25">
      <c r="A41" s="12" t="s">
        <v>215</v>
      </c>
      <c r="B41" s="12" t="s">
        <v>216</v>
      </c>
      <c r="F41" s="30" t="s">
        <v>148</v>
      </c>
      <c r="G41" s="8" t="s">
        <v>149</v>
      </c>
      <c r="H41" s="44">
        <f>1/(3.1415*E10*E21)</f>
        <v>7.3189323237516438E-2</v>
      </c>
      <c r="I41">
        <v>48</v>
      </c>
      <c r="J41" s="2">
        <f t="shared" si="0"/>
        <v>110.05973818007917</v>
      </c>
      <c r="K41" s="2">
        <f t="shared" si="1"/>
        <v>151.65524096318171</v>
      </c>
      <c r="L41" s="2">
        <f t="shared" si="2"/>
        <v>136.96530612244899</v>
      </c>
      <c r="M41" s="2">
        <f t="shared" si="3"/>
        <v>26.905567942369828</v>
      </c>
      <c r="N41" s="2">
        <f t="shared" si="4"/>
        <v>0</v>
      </c>
      <c r="O41">
        <v>48</v>
      </c>
      <c r="P41" s="2">
        <f t="shared" si="17"/>
        <v>4457.0666818642703</v>
      </c>
      <c r="Q41" s="2">
        <f t="shared" si="18"/>
        <v>6141.5512412098351</v>
      </c>
      <c r="R41" s="2">
        <f t="shared" si="19"/>
        <v>5546.6559577933085</v>
      </c>
      <c r="S41" s="2">
        <f t="shared" si="5"/>
        <v>1089.5892759290382</v>
      </c>
      <c r="T41" s="2">
        <f t="shared" si="6"/>
        <v>0</v>
      </c>
      <c r="U41" s="2">
        <f t="shared" si="7"/>
        <v>234.71972019222611</v>
      </c>
      <c r="V41" s="2">
        <f t="shared" si="8"/>
        <v>2.7645242151340041</v>
      </c>
      <c r="W41" s="2">
        <f t="shared" si="20"/>
        <v>960.14293418340196</v>
      </c>
      <c r="X41" s="2">
        <f t="shared" si="9"/>
        <v>5.0626612915025602</v>
      </c>
      <c r="Y41" s="2">
        <f t="shared" si="21"/>
        <v>0</v>
      </c>
      <c r="Z41" s="2">
        <f t="shared" si="10"/>
        <v>0</v>
      </c>
      <c r="AA41" s="2">
        <f t="shared" si="22"/>
        <v>1323.015213832625</v>
      </c>
      <c r="AB41" s="2">
        <f t="shared" si="11"/>
        <v>3.6740911339323046</v>
      </c>
      <c r="AC41" s="2"/>
      <c r="AD41" s="2">
        <f t="shared" si="12"/>
        <v>24.693311999999999</v>
      </c>
      <c r="AE41" s="2">
        <f t="shared" si="13"/>
        <v>36.875000000000007</v>
      </c>
      <c r="AF41" s="2">
        <f t="shared" si="14"/>
        <v>0.63993272973362514</v>
      </c>
      <c r="AG41" s="2">
        <f t="shared" si="23"/>
        <v>3.532479879397346</v>
      </c>
      <c r="AH41" s="2">
        <f t="shared" si="24"/>
        <v>0.69775157293782364</v>
      </c>
      <c r="AI41" s="2">
        <f t="shared" si="25"/>
        <v>0.19752457105484281</v>
      </c>
      <c r="AJ41" s="2">
        <f t="shared" si="26"/>
        <v>0.74587913970125275</v>
      </c>
      <c r="AK41" s="2">
        <f t="shared" si="15"/>
        <v>5.053795601303829</v>
      </c>
      <c r="AL41" s="2">
        <f t="shared" si="27"/>
        <v>105.00594257877533</v>
      </c>
      <c r="AM41" s="2">
        <f t="shared" si="16"/>
        <v>15.638807510088476</v>
      </c>
      <c r="AN41" s="2">
        <f t="shared" si="28"/>
        <v>136.01643345309324</v>
      </c>
      <c r="AO41">
        <f t="shared" si="29"/>
        <v>180.49691681149417</v>
      </c>
    </row>
    <row r="42" spans="1:41" x14ac:dyDescent="0.25">
      <c r="A42" s="12" t="s">
        <v>219</v>
      </c>
      <c r="B42" s="12" t="s">
        <v>217</v>
      </c>
      <c r="F42" s="23" t="s">
        <v>156</v>
      </c>
      <c r="G42" s="8" t="s">
        <v>124</v>
      </c>
      <c r="H42" s="44">
        <f>E23/(E4*0.5*E8*(C23*0.514444)*(C23*0.514444))</f>
        <v>0.23121008000989132</v>
      </c>
      <c r="I42">
        <v>49</v>
      </c>
      <c r="J42" s="2">
        <f t="shared" si="0"/>
        <v>108.1149317527679</v>
      </c>
      <c r="K42" s="2">
        <f t="shared" si="1"/>
        <v>149.55067626158186</v>
      </c>
      <c r="L42" s="2">
        <f t="shared" si="2"/>
        <v>138.92512521481481</v>
      </c>
      <c r="M42" s="2">
        <f t="shared" si="3"/>
        <v>30.810193462046911</v>
      </c>
      <c r="N42" s="2">
        <f t="shared" si="4"/>
        <v>0</v>
      </c>
      <c r="O42">
        <v>49</v>
      </c>
      <c r="P42" s="2">
        <f t="shared" si="17"/>
        <v>4288.9550245078499</v>
      </c>
      <c r="Q42" s="2">
        <f t="shared" si="18"/>
        <v>5932.7246844813108</v>
      </c>
      <c r="R42" s="2">
        <f t="shared" si="19"/>
        <v>5511.2055676361997</v>
      </c>
      <c r="S42" s="2">
        <f t="shared" si="5"/>
        <v>1222.2505431283498</v>
      </c>
      <c r="T42" s="2">
        <f t="shared" si="6"/>
        <v>0</v>
      </c>
      <c r="U42" s="2">
        <f t="shared" si="7"/>
        <v>268.78302676866059</v>
      </c>
      <c r="V42" s="2">
        <f t="shared" si="8"/>
        <v>3.1004934426477173</v>
      </c>
      <c r="W42" s="2">
        <f t="shared" si="20"/>
        <v>943.17676489739006</v>
      </c>
      <c r="X42" s="2">
        <f t="shared" si="9"/>
        <v>5.2610994601206489</v>
      </c>
      <c r="Y42" s="2">
        <f t="shared" si="21"/>
        <v>0</v>
      </c>
      <c r="Z42" s="2">
        <f t="shared" si="10"/>
        <v>0</v>
      </c>
      <c r="AA42" s="2">
        <f t="shared" si="22"/>
        <v>1304.6553398116032</v>
      </c>
      <c r="AB42" s="2">
        <f t="shared" si="11"/>
        <v>3.8034158272916367</v>
      </c>
      <c r="AC42" s="2"/>
      <c r="AD42" s="2">
        <f t="shared" si="12"/>
        <v>25.207756</v>
      </c>
      <c r="AE42" s="2">
        <f t="shared" si="13"/>
        <v>35.284256559766753</v>
      </c>
      <c r="AF42" s="2">
        <f t="shared" si="14"/>
        <v>0.66635684239140247</v>
      </c>
      <c r="AG42" s="2">
        <f t="shared" si="23"/>
        <v>3.38976828077113</v>
      </c>
      <c r="AH42" s="2">
        <f t="shared" si="24"/>
        <v>0.64430796385160805</v>
      </c>
      <c r="AI42" s="2">
        <f t="shared" si="25"/>
        <v>0.19007433856364839</v>
      </c>
      <c r="AJ42" s="2">
        <f t="shared" si="26"/>
        <v>0.6932189030141569</v>
      </c>
      <c r="AK42" s="2">
        <f t="shared" si="15"/>
        <v>5.3762839870677288</v>
      </c>
      <c r="AL42" s="2">
        <f t="shared" si="27"/>
        <v>102.73864776570018</v>
      </c>
      <c r="AM42" s="2">
        <f t="shared" si="16"/>
        <v>16.636737420015908</v>
      </c>
      <c r="AN42" s="2">
        <f t="shared" si="28"/>
        <v>132.91393884156594</v>
      </c>
      <c r="AO42">
        <f t="shared" si="29"/>
        <v>170.14426133400568</v>
      </c>
    </row>
    <row r="43" spans="1:41" x14ac:dyDescent="0.25">
      <c r="A43" s="12" t="s">
        <v>218</v>
      </c>
      <c r="B43" s="12" t="s">
        <v>216</v>
      </c>
      <c r="F43" s="23" t="s">
        <v>158</v>
      </c>
      <c r="G43" s="8" t="s">
        <v>118</v>
      </c>
      <c r="H43" s="44">
        <f>(($H$42/$H$11)*(180/3.1415))+$E$18</f>
        <v>7.7197099829660942E-2</v>
      </c>
      <c r="I43">
        <v>50</v>
      </c>
      <c r="J43" s="2">
        <f t="shared" si="0"/>
        <v>106.2718162279955</v>
      </c>
      <c r="K43" s="2">
        <f t="shared" si="1"/>
        <v>147.60559064431393</v>
      </c>
      <c r="L43" s="2">
        <f t="shared" si="2"/>
        <v>140.85898660819174</v>
      </c>
      <c r="M43" s="2">
        <f t="shared" si="3"/>
        <v>34.587170380196241</v>
      </c>
      <c r="N43" s="2">
        <f t="shared" si="4"/>
        <v>0</v>
      </c>
      <c r="O43">
        <v>50</v>
      </c>
      <c r="P43" s="2">
        <f t="shared" si="17"/>
        <v>4131.5212628778054</v>
      </c>
      <c r="Q43" s="2">
        <f t="shared" si="18"/>
        <v>5738.4512461731083</v>
      </c>
      <c r="R43" s="2">
        <f t="shared" si="19"/>
        <v>5476.1640376092146</v>
      </c>
      <c r="S43" s="2">
        <f t="shared" si="5"/>
        <v>1344.6427747314092</v>
      </c>
      <c r="T43" s="2">
        <f t="shared" si="6"/>
        <v>0</v>
      </c>
      <c r="U43" s="2">
        <f t="shared" si="7"/>
        <v>301.7327480791123</v>
      </c>
      <c r="V43" s="2">
        <f t="shared" si="8"/>
        <v>3.4102673490533553</v>
      </c>
      <c r="W43" s="2">
        <f t="shared" si="20"/>
        <v>927.09773020898774</v>
      </c>
      <c r="X43" s="2">
        <f t="shared" si="9"/>
        <v>5.4615763851116297</v>
      </c>
      <c r="Y43" s="2">
        <f t="shared" si="21"/>
        <v>0</v>
      </c>
      <c r="Z43" s="2">
        <f t="shared" si="10"/>
        <v>0</v>
      </c>
      <c r="AA43" s="2">
        <f t="shared" si="22"/>
        <v>1287.6867349186323</v>
      </c>
      <c r="AB43" s="2">
        <f t="shared" si="11"/>
        <v>3.9321792581174271</v>
      </c>
      <c r="AC43" s="2"/>
      <c r="AD43" s="2">
        <f t="shared" si="12"/>
        <v>25.722200000000001</v>
      </c>
      <c r="AE43" s="2">
        <f t="shared" si="13"/>
        <v>33.787999999999997</v>
      </c>
      <c r="AF43" s="2">
        <f t="shared" si="14"/>
        <v>0.69074488483409624</v>
      </c>
      <c r="AG43" s="2">
        <f t="shared" si="23"/>
        <v>3.2555334568525933</v>
      </c>
      <c r="AH43" s="2">
        <f t="shared" si="24"/>
        <v>0.59607945166293841</v>
      </c>
      <c r="AI43" s="2">
        <f t="shared" si="25"/>
        <v>0.18309732016676006</v>
      </c>
      <c r="AJ43" s="2">
        <f t="shared" si="26"/>
        <v>0.64572723251930009</v>
      </c>
      <c r="AK43" s="2">
        <f t="shared" si="15"/>
        <v>5.7122074848359636</v>
      </c>
      <c r="AL43" s="2">
        <f t="shared" si="27"/>
        <v>100.55960874315954</v>
      </c>
      <c r="AM43" s="2">
        <f t="shared" si="16"/>
        <v>17.676241850776368</v>
      </c>
      <c r="AN43" s="2">
        <f t="shared" si="28"/>
        <v>129.92934879353757</v>
      </c>
      <c r="AO43">
        <f t="shared" si="29"/>
        <v>160.6208358102264</v>
      </c>
    </row>
    <row r="44" spans="1:41" x14ac:dyDescent="0.25">
      <c r="A44" s="12" t="s">
        <v>220</v>
      </c>
      <c r="B44" s="12" t="s">
        <v>217</v>
      </c>
      <c r="F44" s="23" t="s">
        <v>179</v>
      </c>
      <c r="G44" s="8" t="s">
        <v>135</v>
      </c>
      <c r="H44" s="44">
        <f>$E$12*((1-($E$15/($E$15+((C23*0.514444)/$E$14)))*($E$15/($E$15+((C23*0.514444)/$E$14)))))/((1-($E$15/($E$15+1))*($E$15/($E$15+1))))</f>
        <v>256.7373477788629</v>
      </c>
      <c r="I44">
        <v>51</v>
      </c>
      <c r="J44" s="2">
        <f t="shared" si="0"/>
        <v>104.52547883394183</v>
      </c>
      <c r="K44" s="2">
        <f t="shared" si="1"/>
        <v>145.81392132475276</v>
      </c>
      <c r="L44" s="2">
        <f t="shared" si="2"/>
        <v>142.76734669797591</v>
      </c>
      <c r="M44" s="2">
        <f t="shared" si="3"/>
        <v>38.241867864034077</v>
      </c>
      <c r="N44" s="2">
        <f t="shared" si="4"/>
        <v>0</v>
      </c>
      <c r="O44">
        <v>51</v>
      </c>
      <c r="P44" s="2">
        <f t="shared" si="17"/>
        <v>3983.9500369765974</v>
      </c>
      <c r="Q44" s="2">
        <f t="shared" si="18"/>
        <v>5557.6437796218434</v>
      </c>
      <c r="R44" s="2">
        <f t="shared" si="19"/>
        <v>5441.5247124584948</v>
      </c>
      <c r="S44" s="2">
        <f t="shared" si="5"/>
        <v>1457.5746754818974</v>
      </c>
      <c r="T44" s="2">
        <f t="shared" si="6"/>
        <v>0</v>
      </c>
      <c r="U44" s="2">
        <f t="shared" si="7"/>
        <v>333.615723849446</v>
      </c>
      <c r="V44" s="2">
        <f t="shared" si="8"/>
        <v>3.6959206865316387</v>
      </c>
      <c r="W44" s="2">
        <f t="shared" si="20"/>
        <v>911.86297191020435</v>
      </c>
      <c r="X44" s="2">
        <f t="shared" si="9"/>
        <v>5.6638810111795959</v>
      </c>
      <c r="Y44" s="2">
        <f t="shared" si="21"/>
        <v>0</v>
      </c>
      <c r="Z44" s="2">
        <f t="shared" si="10"/>
        <v>0</v>
      </c>
      <c r="AA44" s="2">
        <f t="shared" si="22"/>
        <v>1272.0565084069615</v>
      </c>
      <c r="AB44" s="2">
        <f t="shared" si="11"/>
        <v>4.0601052997778408</v>
      </c>
      <c r="AC44" s="2"/>
      <c r="AD44" s="2">
        <f t="shared" si="12"/>
        <v>26.236644000000002</v>
      </c>
      <c r="AE44" s="2">
        <f t="shared" si="13"/>
        <v>32.378892733564015</v>
      </c>
      <c r="AF44" s="2">
        <f t="shared" si="14"/>
        <v>0.71323799358255169</v>
      </c>
      <c r="AG44" s="2">
        <f t="shared" si="23"/>
        <v>3.1291171250024932</v>
      </c>
      <c r="AH44" s="2">
        <f t="shared" si="24"/>
        <v>0.55246872574231609</v>
      </c>
      <c r="AI44" s="2">
        <f t="shared" si="25"/>
        <v>0.176557381418529</v>
      </c>
      <c r="AJ44" s="2">
        <f t="shared" si="26"/>
        <v>0.60281043103174858</v>
      </c>
      <c r="AK44" s="2">
        <f t="shared" si="15"/>
        <v>6.0618402805678029</v>
      </c>
      <c r="AL44" s="2">
        <f t="shared" si="27"/>
        <v>98.463638553374025</v>
      </c>
      <c r="AM44" s="2">
        <f t="shared" si="16"/>
        <v>18.75816926197869</v>
      </c>
      <c r="AN44" s="2">
        <f t="shared" si="28"/>
        <v>127.05575206277406</v>
      </c>
      <c r="AO44">
        <f t="shared" si="29"/>
        <v>151.84678486229402</v>
      </c>
    </row>
    <row r="45" spans="1:41" x14ac:dyDescent="0.25">
      <c r="A45" s="12" t="s">
        <v>221</v>
      </c>
      <c r="B45" s="12" t="s">
        <v>222</v>
      </c>
      <c r="C45">
        <v>18</v>
      </c>
      <c r="F45" s="23" t="s">
        <v>180</v>
      </c>
      <c r="G45" s="8" t="s">
        <v>177</v>
      </c>
      <c r="H45" s="44">
        <f>H8+H7*(H31-C17)*(H31-C17)</f>
        <v>3.6617003746539138E-2</v>
      </c>
      <c r="I45">
        <v>52</v>
      </c>
      <c r="J45" s="2">
        <f t="shared" si="0"/>
        <v>102.87140588587488</v>
      </c>
      <c r="K45" s="2">
        <f t="shared" si="1"/>
        <v>144.17013763239063</v>
      </c>
      <c r="L45" s="2">
        <f t="shared" si="2"/>
        <v>144.6506518928901</v>
      </c>
      <c r="M45" s="2">
        <f t="shared" si="3"/>
        <v>41.779246007015217</v>
      </c>
      <c r="N45" s="2">
        <f t="shared" si="4"/>
        <v>0.48051426049946144</v>
      </c>
      <c r="O45">
        <v>52</v>
      </c>
      <c r="P45" s="2">
        <f t="shared" si="17"/>
        <v>3845.5036253431963</v>
      </c>
      <c r="Q45" s="2">
        <f t="shared" si="18"/>
        <v>5389.3186562128103</v>
      </c>
      <c r="R45" s="2">
        <f t="shared" si="19"/>
        <v>5407.2810755543887</v>
      </c>
      <c r="S45" s="2">
        <f t="shared" si="5"/>
        <v>1561.7774502111924</v>
      </c>
      <c r="T45" s="2">
        <f t="shared" si="6"/>
        <v>17.962419341578425</v>
      </c>
      <c r="U45" s="2">
        <f t="shared" si="7"/>
        <v>364.47522511375945</v>
      </c>
      <c r="V45" s="2">
        <f t="shared" si="8"/>
        <v>3.9593315319514324</v>
      </c>
      <c r="W45" s="2">
        <f t="shared" si="20"/>
        <v>897.433113362732</v>
      </c>
      <c r="X45" s="2">
        <f t="shared" si="9"/>
        <v>5.8677929244979437</v>
      </c>
      <c r="Y45" s="2">
        <f t="shared" si="21"/>
        <v>4.1919268537423431</v>
      </c>
      <c r="Z45" s="2">
        <f t="shared" si="10"/>
        <v>4.5609942289150579E-2</v>
      </c>
      <c r="AA45" s="2">
        <f t="shared" si="22"/>
        <v>1257.7164116227491</v>
      </c>
      <c r="AB45" s="2">
        <f t="shared" si="11"/>
        <v>4.186914970764902</v>
      </c>
      <c r="AC45" s="2"/>
      <c r="AD45" s="2">
        <f t="shared" si="12"/>
        <v>26.751087999999999</v>
      </c>
      <c r="AE45" s="2">
        <f t="shared" si="13"/>
        <v>31.050295857988168</v>
      </c>
      <c r="AF45" s="2">
        <f t="shared" si="14"/>
        <v>0.73397446871307526</v>
      </c>
      <c r="AG45" s="2">
        <f t="shared" si="23"/>
        <v>3.0099236842202233</v>
      </c>
      <c r="AH45" s="2">
        <f t="shared" si="24"/>
        <v>0.51295669819121248</v>
      </c>
      <c r="AI45" s="2">
        <f t="shared" si="25"/>
        <v>0.17042182859333971</v>
      </c>
      <c r="AJ45" s="2">
        <f t="shared" si="26"/>
        <v>0.56395268002553545</v>
      </c>
      <c r="AK45" s="2">
        <f t="shared" si="15"/>
        <v>6.4254565602225204</v>
      </c>
      <c r="AL45" s="2">
        <f t="shared" si="27"/>
        <v>96.445949325652364</v>
      </c>
      <c r="AM45" s="2">
        <f t="shared" si="16"/>
        <v>19.883368113231707</v>
      </c>
      <c r="AN45" s="2">
        <f t="shared" si="28"/>
        <v>124.28676951915892</v>
      </c>
      <c r="AO45">
        <f t="shared" si="29"/>
        <v>143.75129809087377</v>
      </c>
    </row>
    <row r="46" spans="1:41" x14ac:dyDescent="0.25">
      <c r="A46" s="12" t="s">
        <v>226</v>
      </c>
      <c r="B46" s="12" t="s">
        <v>222</v>
      </c>
      <c r="C46">
        <v>15</v>
      </c>
      <c r="F46" s="23" t="s">
        <v>181</v>
      </c>
      <c r="G46" s="8" t="s">
        <v>176</v>
      </c>
      <c r="H46" s="25">
        <f>0.001*$E$4*0.5*$E$8*(C23*0.514444)*(C23*0.514444)*(C23*0.514444)*H45/$E$13</f>
        <v>194.48308638674985</v>
      </c>
      <c r="I46">
        <v>53</v>
      </c>
      <c r="J46" s="2">
        <f t="shared" si="0"/>
        <v>101.30544513642594</v>
      </c>
      <c r="K46" s="2">
        <f t="shared" si="1"/>
        <v>142.66919081320421</v>
      </c>
      <c r="L46" s="2">
        <f t="shared" si="2"/>
        <v>146.50933887607025</v>
      </c>
      <c r="M46" s="2">
        <f t="shared" si="3"/>
        <v>45.2038937396443</v>
      </c>
      <c r="N46" s="2">
        <f t="shared" si="4"/>
        <v>3.8401480628660352</v>
      </c>
      <c r="O46">
        <v>53</v>
      </c>
      <c r="P46" s="2">
        <f t="shared" si="17"/>
        <v>3715.5132398086325</v>
      </c>
      <c r="Q46" s="2">
        <f t="shared" si="18"/>
        <v>5232.5841583873816</v>
      </c>
      <c r="R46" s="2">
        <f t="shared" si="19"/>
        <v>5373.426745389389</v>
      </c>
      <c r="S46" s="2">
        <f t="shared" si="5"/>
        <v>1657.9135055807565</v>
      </c>
      <c r="T46" s="2">
        <f t="shared" si="6"/>
        <v>140.84258700200735</v>
      </c>
      <c r="U46" s="2">
        <f t="shared" si="7"/>
        <v>394.35128494202246</v>
      </c>
      <c r="V46" s="2">
        <f t="shared" si="8"/>
        <v>4.2022024512732479</v>
      </c>
      <c r="W46" s="2">
        <f t="shared" si="20"/>
        <v>883.77193104797993</v>
      </c>
      <c r="X46" s="2">
        <f t="shared" si="9"/>
        <v>6.0730826423006334</v>
      </c>
      <c r="Y46" s="2">
        <f t="shared" si="21"/>
        <v>33.500815918225108</v>
      </c>
      <c r="Z46" s="2">
        <f t="shared" si="10"/>
        <v>0.35762110209025749</v>
      </c>
      <c r="AA46" s="2">
        <f t="shared" si="22"/>
        <v>1244.6224000717773</v>
      </c>
      <c r="AB46" s="2">
        <f t="shared" si="11"/>
        <v>4.3123279589781394</v>
      </c>
      <c r="AC46" s="2"/>
      <c r="AD46" s="2">
        <f t="shared" si="12"/>
        <v>27.265532</v>
      </c>
      <c r="AE46" s="2">
        <f t="shared" si="13"/>
        <v>29.796190815236734</v>
      </c>
      <c r="AF46" s="2">
        <f t="shared" si="14"/>
        <v>0.75308744968912888</v>
      </c>
      <c r="AG46" s="2">
        <f t="shared" si="23"/>
        <v>2.8974131869460602</v>
      </c>
      <c r="AH46" s="2">
        <f t="shared" si="24"/>
        <v>0.47709101910861679</v>
      </c>
      <c r="AI46" s="2">
        <f t="shared" si="25"/>
        <v>0.16466102289383228</v>
      </c>
      <c r="AJ46" s="2">
        <f t="shared" si="26"/>
        <v>0.5287045934793857</v>
      </c>
      <c r="AK46" s="2">
        <f t="shared" si="15"/>
        <v>6.8033305097593884</v>
      </c>
      <c r="AL46" s="2">
        <f t="shared" si="27"/>
        <v>94.502114626666554</v>
      </c>
      <c r="AM46" s="2">
        <f t="shared" si="16"/>
        <v>21.052686864144263</v>
      </c>
      <c r="AN46" s="2">
        <f t="shared" si="28"/>
        <v>121.61650394905995</v>
      </c>
      <c r="AO46">
        <f t="shared" si="29"/>
        <v>136.27143749876703</v>
      </c>
    </row>
    <row r="47" spans="1:41" x14ac:dyDescent="0.25">
      <c r="A47" s="12" t="s">
        <v>223</v>
      </c>
      <c r="B47" s="12" t="s">
        <v>222</v>
      </c>
      <c r="C47">
        <v>30</v>
      </c>
      <c r="F47" s="40" t="s">
        <v>181</v>
      </c>
      <c r="G47" s="41" t="s">
        <v>178</v>
      </c>
      <c r="H47" s="46">
        <f>H46/H44</f>
        <v>0.75751770464757284</v>
      </c>
      <c r="I47">
        <v>54</v>
      </c>
      <c r="J47" s="2">
        <f t="shared" si="0"/>
        <v>99.823772309166571</v>
      </c>
      <c r="K47" s="2">
        <f t="shared" si="1"/>
        <v>141.30646940775725</v>
      </c>
      <c r="L47" s="2">
        <f t="shared" si="2"/>
        <v>148.34383485822312</v>
      </c>
      <c r="M47" s="2">
        <f t="shared" si="3"/>
        <v>48.520062549056547</v>
      </c>
      <c r="N47" s="2">
        <f t="shared" si="4"/>
        <v>7.0373654504658703</v>
      </c>
      <c r="O47">
        <v>54</v>
      </c>
      <c r="P47" s="2">
        <f t="shared" si="17"/>
        <v>3593.3714380878719</v>
      </c>
      <c r="Q47" s="2">
        <f t="shared" si="18"/>
        <v>5086.6303630988468</v>
      </c>
      <c r="R47" s="2">
        <f t="shared" si="19"/>
        <v>5339.9554721797858</v>
      </c>
      <c r="S47" s="2">
        <f t="shared" si="5"/>
        <v>1746.584034091914</v>
      </c>
      <c r="T47" s="2">
        <f t="shared" si="6"/>
        <v>253.325109080939</v>
      </c>
      <c r="U47" s="2">
        <f t="shared" si="7"/>
        <v>423.28099260411892</v>
      </c>
      <c r="V47" s="2">
        <f t="shared" si="8"/>
        <v>4.4260791867474572</v>
      </c>
      <c r="W47" s="2">
        <f t="shared" si="20"/>
        <v>870.8460626115409</v>
      </c>
      <c r="X47" s="2">
        <f t="shared" si="9"/>
        <v>6.2795119716116057</v>
      </c>
      <c r="Y47" s="2">
        <f t="shared" si="21"/>
        <v>61.392811070253771</v>
      </c>
      <c r="Z47" s="2">
        <f t="shared" si="10"/>
        <v>0.64321294608514135</v>
      </c>
      <c r="AA47" s="2">
        <f t="shared" si="22"/>
        <v>1232.7342441454061</v>
      </c>
      <c r="AB47" s="2">
        <f t="shared" si="11"/>
        <v>4.4360642219288993</v>
      </c>
      <c r="AC47" s="2"/>
      <c r="AD47" s="2">
        <f t="shared" si="12"/>
        <v>27.779976000000001</v>
      </c>
      <c r="AE47" s="2">
        <f t="shared" si="13"/>
        <v>28.611111111111114</v>
      </c>
      <c r="AF47" s="2">
        <f t="shared" si="14"/>
        <v>0.770703459788184</v>
      </c>
      <c r="AG47" s="2">
        <f t="shared" si="23"/>
        <v>2.7910952133509892</v>
      </c>
      <c r="AH47" s="2">
        <f t="shared" si="24"/>
        <v>0.44447645389784468</v>
      </c>
      <c r="AI47" s="2">
        <f t="shared" si="25"/>
        <v>0.1592480441984658</v>
      </c>
      <c r="AJ47" s="2">
        <f t="shared" si="26"/>
        <v>0.49667362880876909</v>
      </c>
      <c r="AK47" s="2">
        <f t="shared" si="15"/>
        <v>7.1957363151376805</v>
      </c>
      <c r="AL47" s="2">
        <f t="shared" si="27"/>
        <v>92.628035994028892</v>
      </c>
      <c r="AM47" s="2">
        <f t="shared" si="16"/>
        <v>22.2669739743252</v>
      </c>
      <c r="AN47" s="2">
        <f t="shared" si="28"/>
        <v>119.03949543343205</v>
      </c>
      <c r="AO47">
        <f t="shared" si="29"/>
        <v>129.35113543970922</v>
      </c>
    </row>
    <row r="48" spans="1:41" x14ac:dyDescent="0.25">
      <c r="A48" s="12" t="s">
        <v>224</v>
      </c>
      <c r="B48" s="12" t="s">
        <v>222</v>
      </c>
      <c r="C48">
        <v>25</v>
      </c>
      <c r="I48">
        <v>55</v>
      </c>
      <c r="J48" s="2">
        <f t="shared" si="0"/>
        <v>98.422861283068642</v>
      </c>
      <c r="K48" s="2">
        <f t="shared" si="1"/>
        <v>140.07775949714716</v>
      </c>
      <c r="L48" s="2">
        <f t="shared" si="2"/>
        <v>150.1545578231293</v>
      </c>
      <c r="M48" s="2">
        <f t="shared" si="3"/>
        <v>51.731696540060653</v>
      </c>
      <c r="N48" s="2">
        <f t="shared" si="4"/>
        <v>10.076798325982139</v>
      </c>
      <c r="O48">
        <v>55</v>
      </c>
      <c r="P48" s="2">
        <f t="shared" si="17"/>
        <v>3478.5254931208569</v>
      </c>
      <c r="Q48" s="2">
        <f t="shared" si="18"/>
        <v>4950.7203009337936</v>
      </c>
      <c r="R48" s="2">
        <f t="shared" si="19"/>
        <v>5306.8611345674972</v>
      </c>
      <c r="S48" s="2">
        <f t="shared" si="5"/>
        <v>1828.3356414466402</v>
      </c>
      <c r="T48" s="2">
        <f t="shared" si="6"/>
        <v>356.14083363370355</v>
      </c>
      <c r="U48" s="2">
        <f t="shared" si="7"/>
        <v>451.29875581740595</v>
      </c>
      <c r="V48" s="2">
        <f t="shared" si="8"/>
        <v>4.6323671664139141</v>
      </c>
      <c r="W48" s="2">
        <f t="shared" si="20"/>
        <v>858.62474675735689</v>
      </c>
      <c r="X48" s="2">
        <f t="shared" si="9"/>
        <v>6.4868344384837364</v>
      </c>
      <c r="Y48" s="2">
        <f t="shared" si="21"/>
        <v>87.908320261969223</v>
      </c>
      <c r="Z48" s="2">
        <f t="shared" si="10"/>
        <v>0.90423329910682215</v>
      </c>
      <c r="AA48" s="2">
        <f t="shared" si="22"/>
        <v>1222.0151823127935</v>
      </c>
      <c r="AB48" s="2">
        <f t="shared" si="11"/>
        <v>4.5578456451405494</v>
      </c>
      <c r="AC48" s="2"/>
      <c r="AD48" s="2">
        <f t="shared" si="12"/>
        <v>28.294420000000002</v>
      </c>
      <c r="AE48" s="2">
        <f t="shared" si="13"/>
        <v>27.490082644628099</v>
      </c>
      <c r="AF48" s="2">
        <f t="shared" si="14"/>
        <v>0.7869415767543203</v>
      </c>
      <c r="AG48" s="2">
        <f t="shared" si="23"/>
        <v>2.6905235180599947</v>
      </c>
      <c r="AH48" s="2">
        <f t="shared" si="24"/>
        <v>0.4147667931985774</v>
      </c>
      <c r="AI48" s="2">
        <f t="shared" si="25"/>
        <v>0.15415839720949381</v>
      </c>
      <c r="AJ48" s="2">
        <f t="shared" si="26"/>
        <v>0.46751602618314164</v>
      </c>
      <c r="AK48" s="2">
        <f t="shared" si="15"/>
        <v>7.6029481623166681</v>
      </c>
      <c r="AL48" s="2">
        <f t="shared" si="27"/>
        <v>90.819913120751977</v>
      </c>
      <c r="AM48" s="2">
        <f t="shared" si="16"/>
        <v>23.527077903383347</v>
      </c>
      <c r="AN48" s="2">
        <f t="shared" si="28"/>
        <v>116.55068159376381</v>
      </c>
      <c r="AO48">
        <f t="shared" si="29"/>
        <v>122.94033569590246</v>
      </c>
    </row>
    <row r="49" spans="1:41" x14ac:dyDescent="0.25">
      <c r="A49" s="12" t="s">
        <v>225</v>
      </c>
      <c r="B49" s="12" t="s">
        <v>222</v>
      </c>
      <c r="C49">
        <v>15</v>
      </c>
      <c r="I49">
        <v>56</v>
      </c>
      <c r="J49" s="2">
        <f t="shared" si="0"/>
        <v>97.099457471486673</v>
      </c>
      <c r="K49" s="2">
        <f t="shared" si="1"/>
        <v>138.97920920831498</v>
      </c>
      <c r="L49" s="2">
        <f t="shared" si="2"/>
        <v>151.941916765755</v>
      </c>
      <c r="M49" s="2">
        <f t="shared" si="3"/>
        <v>54.842459294268323</v>
      </c>
      <c r="N49" s="2">
        <f t="shared" si="4"/>
        <v>12.962707557440012</v>
      </c>
      <c r="O49">
        <v>56</v>
      </c>
      <c r="P49" s="2">
        <f t="shared" si="17"/>
        <v>3370.4715837280733</v>
      </c>
      <c r="Q49" s="2">
        <f t="shared" si="18"/>
        <v>4824.1822103195382</v>
      </c>
      <c r="R49" s="2">
        <f t="shared" si="19"/>
        <v>5274.1377364187283</v>
      </c>
      <c r="S49" s="2">
        <f t="shared" si="5"/>
        <v>1903.6661526906551</v>
      </c>
      <c r="T49" s="2">
        <f t="shared" si="6"/>
        <v>449.95552609919014</v>
      </c>
      <c r="U49" s="2">
        <f t="shared" si="7"/>
        <v>478.43653506131466</v>
      </c>
      <c r="V49" s="2">
        <f t="shared" si="8"/>
        <v>4.8223461011747721</v>
      </c>
      <c r="W49" s="2">
        <f t="shared" si="20"/>
        <v>847.07959101036829</v>
      </c>
      <c r="X49" s="2">
        <f t="shared" si="9"/>
        <v>6.6947957884757798</v>
      </c>
      <c r="Y49" s="2">
        <f t="shared" si="21"/>
        <v>113.08451460058585</v>
      </c>
      <c r="Z49" s="2">
        <f t="shared" si="10"/>
        <v>1.1423700801334329</v>
      </c>
      <c r="AA49" s="2">
        <f t="shared" si="22"/>
        <v>1212.4316114710969</v>
      </c>
      <c r="AB49" s="2">
        <f t="shared" si="11"/>
        <v>4.6773977391756514</v>
      </c>
      <c r="AC49" s="2"/>
      <c r="AD49" s="2">
        <f t="shared" si="12"/>
        <v>28.808864</v>
      </c>
      <c r="AE49" s="2">
        <f t="shared" si="13"/>
        <v>26.428571428571427</v>
      </c>
      <c r="AF49" s="2">
        <f t="shared" si="14"/>
        <v>0.80191304916197936</v>
      </c>
      <c r="AG49" s="2">
        <f t="shared" si="23"/>
        <v>2.5952913399653967</v>
      </c>
      <c r="AH49" s="2">
        <f t="shared" si="24"/>
        <v>0.38765802900707635</v>
      </c>
      <c r="AI49" s="2">
        <f t="shared" si="25"/>
        <v>0.14936975399927355</v>
      </c>
      <c r="AJ49" s="2">
        <f t="shared" si="26"/>
        <v>0.44093001039152896</v>
      </c>
      <c r="AK49" s="2">
        <f t="shared" si="15"/>
        <v>8.0252402372556197</v>
      </c>
      <c r="AL49" s="2">
        <f t="shared" si="27"/>
        <v>89.074217234231057</v>
      </c>
      <c r="AM49" s="2">
        <f t="shared" si="16"/>
        <v>24.83384711092754</v>
      </c>
      <c r="AN49" s="2">
        <f t="shared" si="28"/>
        <v>114.14536209738745</v>
      </c>
      <c r="AO49">
        <f t="shared" si="29"/>
        <v>116.99425509204643</v>
      </c>
    </row>
    <row r="50" spans="1:41" x14ac:dyDescent="0.25">
      <c r="I50">
        <v>57</v>
      </c>
      <c r="J50" s="2">
        <f t="shared" si="0"/>
        <v>95.850554003352244</v>
      </c>
      <c r="K50" s="2">
        <f t="shared" si="1"/>
        <v>138.00729695563777</v>
      </c>
      <c r="L50" s="2">
        <f t="shared" si="2"/>
        <v>153.70631192322568</v>
      </c>
      <c r="M50" s="2">
        <f t="shared" si="3"/>
        <v>57.85575791987344</v>
      </c>
      <c r="N50" s="2">
        <f t="shared" si="4"/>
        <v>15.699014967587914</v>
      </c>
      <c r="O50">
        <v>57</v>
      </c>
      <c r="P50" s="2">
        <f t="shared" si="17"/>
        <v>3268.7496923386761</v>
      </c>
      <c r="Q50" s="2">
        <f t="shared" si="18"/>
        <v>4706.4027344949545</v>
      </c>
      <c r="R50" s="2">
        <f t="shared" si="19"/>
        <v>5241.7794037161721</v>
      </c>
      <c r="S50" s="2">
        <f t="shared" si="5"/>
        <v>1973.0297113774959</v>
      </c>
      <c r="T50" s="2">
        <f t="shared" si="6"/>
        <v>535.37666922121753</v>
      </c>
      <c r="U50" s="2">
        <f t="shared" si="7"/>
        <v>504.72405338364132</v>
      </c>
      <c r="V50" s="2">
        <f t="shared" si="8"/>
        <v>4.9971829032513249</v>
      </c>
      <c r="W50" s="2">
        <f t="shared" si="20"/>
        <v>836.18436392519732</v>
      </c>
      <c r="X50" s="2">
        <f t="shared" si="9"/>
        <v>6.9031345583931216</v>
      </c>
      <c r="Y50" s="2">
        <f t="shared" si="21"/>
        <v>136.955607418456</v>
      </c>
      <c r="Z50" s="2">
        <f t="shared" si="10"/>
        <v>1.3591667785839492</v>
      </c>
      <c r="AA50" s="2">
        <f t="shared" si="22"/>
        <v>1203.9528098903827</v>
      </c>
      <c r="AB50" s="2">
        <f t="shared" si="11"/>
        <v>4.7944513542233889</v>
      </c>
      <c r="AC50" s="2"/>
      <c r="AD50" s="2">
        <f t="shared" si="12"/>
        <v>29.323308000000001</v>
      </c>
      <c r="AE50" s="2">
        <f t="shared" si="13"/>
        <v>25.422437673130194</v>
      </c>
      <c r="AF50" s="2">
        <f t="shared" si="14"/>
        <v>0.81572122472905573</v>
      </c>
      <c r="AG50" s="2">
        <f t="shared" si="23"/>
        <v>2.5050272828967328</v>
      </c>
      <c r="AH50" s="2">
        <f t="shared" si="24"/>
        <v>0.362882580617093</v>
      </c>
      <c r="AI50" s="2">
        <f t="shared" si="25"/>
        <v>0.14486172789202809</v>
      </c>
      <c r="AJ50" s="2">
        <f t="shared" si="26"/>
        <v>0.41665003939526024</v>
      </c>
      <c r="AK50" s="2">
        <f t="shared" si="15"/>
        <v>8.4628867259138119</v>
      </c>
      <c r="AL50" s="2">
        <f t="shared" si="27"/>
        <v>87.387667277438439</v>
      </c>
      <c r="AM50" s="2">
        <f t="shared" si="16"/>
        <v>26.188130056566624</v>
      </c>
      <c r="AN50" s="2">
        <f t="shared" si="28"/>
        <v>111.81916689907115</v>
      </c>
      <c r="AO50">
        <f t="shared" si="29"/>
        <v>111.47274694719559</v>
      </c>
    </row>
    <row r="51" spans="1:41" x14ac:dyDescent="0.25">
      <c r="I51">
        <v>58</v>
      </c>
      <c r="J51" s="2">
        <f t="shared" si="0"/>
        <v>94.673370368382706</v>
      </c>
      <c r="K51" s="2">
        <f t="shared" si="1"/>
        <v>137.15880296787367</v>
      </c>
      <c r="L51" s="2">
        <f t="shared" si="2"/>
        <v>155.44813499890424</v>
      </c>
      <c r="M51" s="2">
        <f t="shared" si="3"/>
        <v>60.774764630521531</v>
      </c>
      <c r="N51" s="2">
        <f t="shared" si="4"/>
        <v>18.289332031030568</v>
      </c>
      <c r="O51">
        <v>58</v>
      </c>
      <c r="P51" s="2">
        <f t="shared" si="17"/>
        <v>3172.9391131202747</v>
      </c>
      <c r="Q51" s="2">
        <f t="shared" si="18"/>
        <v>4596.8209323501869</v>
      </c>
      <c r="R51" s="2">
        <f t="shared" si="19"/>
        <v>5209.78038154162</v>
      </c>
      <c r="S51" s="2">
        <f t="shared" si="5"/>
        <v>2036.8412684213454</v>
      </c>
      <c r="T51" s="2">
        <f t="shared" si="6"/>
        <v>612.95944919143312</v>
      </c>
      <c r="U51" s="2">
        <f t="shared" si="7"/>
        <v>530.188984651032</v>
      </c>
      <c r="V51" s="2">
        <f t="shared" si="8"/>
        <v>5.1579431313906774</v>
      </c>
      <c r="W51" s="2">
        <f t="shared" si="20"/>
        <v>825.91480879048493</v>
      </c>
      <c r="X51" s="2">
        <f t="shared" si="9"/>
        <v>7.1115827185633922</v>
      </c>
      <c r="Y51" s="2">
        <f t="shared" si="21"/>
        <v>159.5531046221098</v>
      </c>
      <c r="Z51" s="2">
        <f t="shared" si="10"/>
        <v>1.5560363478634693</v>
      </c>
      <c r="AA51" s="2">
        <f t="shared" si="22"/>
        <v>1196.5506888194072</v>
      </c>
      <c r="AB51" s="2">
        <f t="shared" si="11"/>
        <v>4.9087443900895069</v>
      </c>
      <c r="AC51" s="2"/>
      <c r="AD51" s="2">
        <f t="shared" si="12"/>
        <v>29.837752000000002</v>
      </c>
      <c r="AE51" s="2">
        <f t="shared" si="13"/>
        <v>24.467895362663491</v>
      </c>
      <c r="AF51" s="2">
        <f t="shared" si="14"/>
        <v>0.82846169200826192</v>
      </c>
      <c r="AG51" s="2">
        <f t="shared" si="23"/>
        <v>2.4193916890997276</v>
      </c>
      <c r="AH51" s="2">
        <f t="shared" si="24"/>
        <v>0.34020439399296876</v>
      </c>
      <c r="AI51" s="2">
        <f t="shared" si="25"/>
        <v>0.14061567439688163</v>
      </c>
      <c r="AJ51" s="2">
        <f t="shared" si="26"/>
        <v>0.39444192360776442</v>
      </c>
      <c r="AK51" s="2">
        <f t="shared" si="15"/>
        <v>8.9161618142505148</v>
      </c>
      <c r="AL51" s="2">
        <f t="shared" si="27"/>
        <v>85.757208554132191</v>
      </c>
      <c r="AM51" s="2">
        <f t="shared" si="16"/>
        <v>27.59077519990943</v>
      </c>
      <c r="AN51" s="2">
        <f t="shared" si="28"/>
        <v>109.56802776796422</v>
      </c>
      <c r="AO51">
        <f t="shared" si="29"/>
        <v>106.33975083378515</v>
      </c>
    </row>
    <row r="52" spans="1:41" x14ac:dyDescent="0.25">
      <c r="I52">
        <v>59</v>
      </c>
      <c r="J52" s="2">
        <f t="shared" si="0"/>
        <v>93.56533323396404</v>
      </c>
      <c r="K52" s="2">
        <f t="shared" si="1"/>
        <v>136.43078371067216</v>
      </c>
      <c r="L52" s="2">
        <f t="shared" si="2"/>
        <v>157.16776937980987</v>
      </c>
      <c r="M52" s="2">
        <f t="shared" si="3"/>
        <v>63.602436145845829</v>
      </c>
      <c r="N52" s="2">
        <f t="shared" si="4"/>
        <v>20.736985669137709</v>
      </c>
      <c r="O52">
        <v>59</v>
      </c>
      <c r="P52" s="2">
        <f t="shared" si="17"/>
        <v>3082.6544884582331</v>
      </c>
      <c r="Q52" s="2">
        <f t="shared" si="18"/>
        <v>4494.9229937323871</v>
      </c>
      <c r="R52" s="2">
        <f t="shared" si="19"/>
        <v>5178.1350311460128</v>
      </c>
      <c r="S52" s="2">
        <f t="shared" si="5"/>
        <v>2095.4805426877797</v>
      </c>
      <c r="T52" s="2">
        <f t="shared" si="6"/>
        <v>683.21203741362569</v>
      </c>
      <c r="U52" s="2">
        <f t="shared" si="7"/>
        <v>554.85712279604638</v>
      </c>
      <c r="V52" s="2">
        <f t="shared" si="8"/>
        <v>5.3056011427650898</v>
      </c>
      <c r="W52" s="2">
        <f t="shared" si="20"/>
        <v>816.24847627855206</v>
      </c>
      <c r="X52" s="2">
        <f t="shared" si="9"/>
        <v>7.319866384119333</v>
      </c>
      <c r="Y52" s="2">
        <f t="shared" si="21"/>
        <v>180.90602972276403</v>
      </c>
      <c r="Z52" s="2">
        <f t="shared" si="10"/>
        <v>1.7342736726031944</v>
      </c>
      <c r="AA52" s="2">
        <f t="shared" si="22"/>
        <v>1190.1995693518343</v>
      </c>
      <c r="AB52" s="2">
        <f t="shared" si="11"/>
        <v>5.0200234787967588</v>
      </c>
      <c r="AC52" s="2"/>
      <c r="AD52" s="2">
        <f t="shared" si="12"/>
        <v>30.352195999999999</v>
      </c>
      <c r="AE52" s="2">
        <f t="shared" si="13"/>
        <v>23.561476587187592</v>
      </c>
      <c r="AF52" s="2">
        <f t="shared" si="14"/>
        <v>0.84022256327739142</v>
      </c>
      <c r="AG52" s="2">
        <f t="shared" si="23"/>
        <v>2.3380734392793694</v>
      </c>
      <c r="AH52" s="2">
        <f t="shared" si="24"/>
        <v>0.31941477024114667</v>
      </c>
      <c r="AI52" s="2">
        <f t="shared" si="25"/>
        <v>0.13661451555584811</v>
      </c>
      <c r="AJ52" s="2">
        <f t="shared" si="26"/>
        <v>0.37409867193128321</v>
      </c>
      <c r="AK52" s="2">
        <f t="shared" si="15"/>
        <v>9.3853396882249989</v>
      </c>
      <c r="AL52" s="2">
        <f t="shared" si="27"/>
        <v>84.179993545739038</v>
      </c>
      <c r="AM52" s="2">
        <f t="shared" si="16"/>
        <v>29.042631000564786</v>
      </c>
      <c r="AN52" s="2">
        <f t="shared" si="28"/>
        <v>107.38815271010738</v>
      </c>
      <c r="AO52">
        <f t="shared" si="29"/>
        <v>101.56281570065748</v>
      </c>
    </row>
    <row r="53" spans="1:41" x14ac:dyDescent="0.25">
      <c r="I53">
        <v>60</v>
      </c>
      <c r="J53" s="2">
        <f t="shared" si="0"/>
        <v>92.52405918034485</v>
      </c>
      <c r="K53" s="2">
        <f t="shared" si="1"/>
        <v>135.82054886683318</v>
      </c>
      <c r="L53" s="2">
        <f t="shared" si="2"/>
        <v>158.86559034760126</v>
      </c>
      <c r="M53" s="2">
        <f t="shared" si="3"/>
        <v>66.341531167256406</v>
      </c>
      <c r="N53" s="2">
        <f t="shared" si="4"/>
        <v>23.045041480768077</v>
      </c>
      <c r="O53">
        <v>60</v>
      </c>
      <c r="P53" s="2">
        <f t="shared" si="17"/>
        <v>2997.5423039354087</v>
      </c>
      <c r="Q53" s="2">
        <f t="shared" si="18"/>
        <v>4400.237566085365</v>
      </c>
      <c r="R53" s="2">
        <f t="shared" si="19"/>
        <v>5146.8378271039946</v>
      </c>
      <c r="S53" s="2">
        <f t="shared" si="5"/>
        <v>2149.295523168586</v>
      </c>
      <c r="T53" s="2">
        <f t="shared" si="6"/>
        <v>746.60026101862968</v>
      </c>
      <c r="U53" s="2">
        <f t="shared" si="7"/>
        <v>578.75253427304995</v>
      </c>
      <c r="V53" s="2">
        <f t="shared" si="8"/>
        <v>5.4410491089734547</v>
      </c>
      <c r="W53" s="2">
        <f t="shared" si="20"/>
        <v>807.16457383009129</v>
      </c>
      <c r="X53" s="2">
        <f t="shared" si="9"/>
        <v>7.5277065929296141</v>
      </c>
      <c r="Y53" s="2">
        <f t="shared" si="21"/>
        <v>201.04112649731687</v>
      </c>
      <c r="Z53" s="2">
        <f t="shared" si="10"/>
        <v>1.8950667545743247</v>
      </c>
      <c r="AA53" s="2">
        <f t="shared" si="22"/>
        <v>1184.8759816058243</v>
      </c>
      <c r="AB53" s="2">
        <f t="shared" si="11"/>
        <v>5.1280456168630062</v>
      </c>
      <c r="AC53" s="2"/>
      <c r="AD53" s="2">
        <f t="shared" si="12"/>
        <v>30.86664</v>
      </c>
      <c r="AE53" s="2">
        <f t="shared" si="13"/>
        <v>22.699999999999996</v>
      </c>
      <c r="AF53" s="2">
        <f t="shared" si="14"/>
        <v>0.85108484617482905</v>
      </c>
      <c r="AG53" s="2">
        <f t="shared" si="23"/>
        <v>2.2607871228143011</v>
      </c>
      <c r="AH53" s="2">
        <f t="shared" si="24"/>
        <v>0.30032880465050826</v>
      </c>
      <c r="AI53" s="2">
        <f t="shared" si="25"/>
        <v>0.13284258461126108</v>
      </c>
      <c r="AJ53" s="2">
        <f t="shared" si="26"/>
        <v>0.35543694633046469</v>
      </c>
      <c r="AK53" s="2">
        <f t="shared" si="15"/>
        <v>9.8706945337965433</v>
      </c>
      <c r="AL53" s="2">
        <f t="shared" si="27"/>
        <v>82.653364646548312</v>
      </c>
      <c r="AM53" s="2">
        <f t="shared" si="16"/>
        <v>30.544545918141562</v>
      </c>
      <c r="AN53" s="2">
        <f t="shared" si="28"/>
        <v>105.27600294869161</v>
      </c>
      <c r="AO53">
        <f t="shared" si="29"/>
        <v>97.112685538024508</v>
      </c>
    </row>
    <row r="54" spans="1:41" x14ac:dyDescent="0.25">
      <c r="I54">
        <v>61</v>
      </c>
      <c r="J54" s="2">
        <f t="shared" si="0"/>
        <v>91.547339134008453</v>
      </c>
      <c r="K54" s="2">
        <f t="shared" si="1"/>
        <v>135.32564058080268</v>
      </c>
      <c r="L54" s="2">
        <f t="shared" si="2"/>
        <v>160.5419652833414</v>
      </c>
      <c r="M54" s="2">
        <f t="shared" si="3"/>
        <v>68.994626149332944</v>
      </c>
      <c r="N54" s="2">
        <f t="shared" si="4"/>
        <v>25.216324702538714</v>
      </c>
      <c r="O54">
        <v>61</v>
      </c>
      <c r="P54" s="2">
        <f t="shared" si="17"/>
        <v>2917.2777821826821</v>
      </c>
      <c r="Q54" s="2">
        <f t="shared" si="18"/>
        <v>4312.3316129169625</v>
      </c>
      <c r="R54" s="2">
        <f t="shared" si="19"/>
        <v>5115.883354550193</v>
      </c>
      <c r="S54" s="2">
        <f t="shared" si="5"/>
        <v>2198.6055723675108</v>
      </c>
      <c r="T54" s="2">
        <f t="shared" si="6"/>
        <v>803.55174163323045</v>
      </c>
      <c r="U54" s="2">
        <f t="shared" si="7"/>
        <v>601.89769564523374</v>
      </c>
      <c r="V54" s="2">
        <f t="shared" si="8"/>
        <v>5.5651050337037109</v>
      </c>
      <c r="W54" s="2">
        <f t="shared" si="20"/>
        <v>798.64382985348129</v>
      </c>
      <c r="X54" s="2">
        <f t="shared" si="9"/>
        <v>7.7348201469650073</v>
      </c>
      <c r="Y54" s="2">
        <f t="shared" si="21"/>
        <v>219.98304184226339</v>
      </c>
      <c r="Z54" s="2">
        <f t="shared" si="10"/>
        <v>2.0395067501472322</v>
      </c>
      <c r="AA54" s="2">
        <f t="shared" si="22"/>
        <v>1180.5584836564519</v>
      </c>
      <c r="AB54" s="2">
        <f t="shared" si="11"/>
        <v>5.2325797246971817</v>
      </c>
      <c r="AC54" s="2"/>
      <c r="AD54" s="2">
        <f t="shared" si="12"/>
        <v>31.381084000000001</v>
      </c>
      <c r="AE54" s="2">
        <f t="shared" si="13"/>
        <v>21.88054286482128</v>
      </c>
      <c r="AF54" s="2">
        <f t="shared" si="14"/>
        <v>0.86112286632043566</v>
      </c>
      <c r="AG54" s="2">
        <f t="shared" si="23"/>
        <v>2.1872705300003985</v>
      </c>
      <c r="AH54" s="2">
        <f t="shared" si="24"/>
        <v>0.28278233862472429</v>
      </c>
      <c r="AI54" s="2">
        <f t="shared" si="25"/>
        <v>0.12928548835002718</v>
      </c>
      <c r="AJ54" s="2">
        <f t="shared" si="26"/>
        <v>0.33829402753028914</v>
      </c>
      <c r="AK54" s="2">
        <f t="shared" si="15"/>
        <v>10.372500536924415</v>
      </c>
      <c r="AL54" s="2">
        <f t="shared" si="27"/>
        <v>81.174838597084033</v>
      </c>
      <c r="AM54" s="2">
        <f t="shared" si="16"/>
        <v>32.097368412248571</v>
      </c>
      <c r="AN54" s="2">
        <f t="shared" si="28"/>
        <v>103.22827216855411</v>
      </c>
      <c r="AO54">
        <f t="shared" si="29"/>
        <v>92.962938507244743</v>
      </c>
    </row>
    <row r="55" spans="1:41" x14ac:dyDescent="0.25">
      <c r="I55">
        <v>62</v>
      </c>
      <c r="J55" s="2">
        <f t="shared" si="0"/>
        <v>90.633124307492636</v>
      </c>
      <c r="K55" s="2">
        <f t="shared" si="1"/>
        <v>134.94381471176604</v>
      </c>
      <c r="L55" s="2">
        <f t="shared" si="2"/>
        <v>162.19725386625234</v>
      </c>
      <c r="M55" s="2">
        <f t="shared" si="3"/>
        <v>71.564129558759703</v>
      </c>
      <c r="N55" s="2">
        <f t="shared" si="4"/>
        <v>27.253439154486301</v>
      </c>
      <c r="O55">
        <v>62</v>
      </c>
      <c r="P55" s="2">
        <f t="shared" si="17"/>
        <v>2841.5621245552866</v>
      </c>
      <c r="Q55" s="2">
        <f t="shared" si="18"/>
        <v>4230.8067360341556</v>
      </c>
      <c r="R55" s="2">
        <f t="shared" si="19"/>
        <v>5085.2663064945136</v>
      </c>
      <c r="S55" s="2">
        <f t="shared" si="5"/>
        <v>2243.7041819392271</v>
      </c>
      <c r="T55" s="2">
        <f t="shared" si="6"/>
        <v>854.45957046035801</v>
      </c>
      <c r="U55" s="2">
        <f t="shared" si="7"/>
        <v>624.31361797720069</v>
      </c>
      <c r="V55" s="2">
        <f t="shared" si="8"/>
        <v>5.6785198922051654</v>
      </c>
      <c r="W55" s="2">
        <f t="shared" si="20"/>
        <v>790.66837106610308</v>
      </c>
      <c r="X55" s="2">
        <f t="shared" si="9"/>
        <v>7.9409205130264171</v>
      </c>
      <c r="Y55" s="2">
        <f t="shared" si="21"/>
        <v>237.75449105251082</v>
      </c>
      <c r="Z55" s="2">
        <f t="shared" si="10"/>
        <v>2.1685969800704816</v>
      </c>
      <c r="AA55" s="2">
        <f t="shared" si="22"/>
        <v>1177.2274979907932</v>
      </c>
      <c r="AB55" s="2">
        <f t="shared" si="11"/>
        <v>5.3334081114448315</v>
      </c>
      <c r="AC55" s="2"/>
      <c r="AD55" s="2">
        <f t="shared" si="12"/>
        <v>31.895528000000002</v>
      </c>
      <c r="AE55" s="2">
        <f t="shared" si="13"/>
        <v>21.100416233090527</v>
      </c>
      <c r="AF55" s="2">
        <f t="shared" si="14"/>
        <v>0.87040471406828579</v>
      </c>
      <c r="AG55" s="2">
        <f t="shared" si="23"/>
        <v>2.1172824251122484</v>
      </c>
      <c r="AH55" s="2">
        <f t="shared" si="24"/>
        <v>0.26662934374409403</v>
      </c>
      <c r="AI55" s="2">
        <f t="shared" si="25"/>
        <v>0.12592998486253368</v>
      </c>
      <c r="AJ55" s="2">
        <f t="shared" si="26"/>
        <v>0.32252521130201683</v>
      </c>
      <c r="AK55" s="2">
        <f t="shared" si="15"/>
        <v>10.891031883567885</v>
      </c>
      <c r="AL55" s="2">
        <f t="shared" si="27"/>
        <v>79.742092423924746</v>
      </c>
      <c r="AM55" s="2">
        <f t="shared" si="16"/>
        <v>33.701946942494644</v>
      </c>
      <c r="AN55" s="2">
        <f t="shared" si="28"/>
        <v>101.24186776927141</v>
      </c>
      <c r="AO55">
        <f t="shared" si="29"/>
        <v>89.089671898683932</v>
      </c>
    </row>
    <row r="56" spans="1:41" x14ac:dyDescent="0.25">
      <c r="I56">
        <v>63</v>
      </c>
      <c r="J56" s="2">
        <f t="shared" si="0"/>
        <v>89.779513478274112</v>
      </c>
      <c r="K56" s="2">
        <f t="shared" si="1"/>
        <v>134.67302387216057</v>
      </c>
      <c r="L56" s="2">
        <f t="shared" si="2"/>
        <v>163.83180826666199</v>
      </c>
      <c r="M56" s="2">
        <f t="shared" si="3"/>
        <v>74.052294788387883</v>
      </c>
      <c r="N56" s="2">
        <f t="shared" si="4"/>
        <v>29.158784394501424</v>
      </c>
      <c r="O56">
        <v>63</v>
      </c>
      <c r="P56" s="2">
        <f t="shared" si="17"/>
        <v>2770.1200568230697</v>
      </c>
      <c r="Q56" s="2">
        <f t="shared" si="18"/>
        <v>4155.2959031300779</v>
      </c>
      <c r="R56" s="2">
        <f t="shared" si="19"/>
        <v>5054.9814812139293</v>
      </c>
      <c r="S56" s="2">
        <f t="shared" si="5"/>
        <v>2284.8614243908596</v>
      </c>
      <c r="T56" s="2">
        <f t="shared" si="6"/>
        <v>899.6855780838514</v>
      </c>
      <c r="U56" s="2">
        <f t="shared" si="7"/>
        <v>646.01995949510854</v>
      </c>
      <c r="V56" s="2">
        <f t="shared" si="8"/>
        <v>5.7819839974993972</v>
      </c>
      <c r="W56" s="2">
        <f t="shared" si="20"/>
        <v>783.2216115174333</v>
      </c>
      <c r="X56" s="2">
        <f t="shared" si="9"/>
        <v>8.1457187779068239</v>
      </c>
      <c r="Y56" s="2">
        <f t="shared" si="21"/>
        <v>254.37640747382036</v>
      </c>
      <c r="Z56" s="2">
        <f t="shared" si="10"/>
        <v>2.2832610206705275</v>
      </c>
      <c r="AA56" s="2">
        <f t="shared" si="22"/>
        <v>1174.8651635387214</v>
      </c>
      <c r="AB56" s="2">
        <f t="shared" si="11"/>
        <v>5.4303278250106448</v>
      </c>
      <c r="AC56" s="2"/>
      <c r="AD56" s="2">
        <f t="shared" si="12"/>
        <v>32.409972000000003</v>
      </c>
      <c r="AE56" s="2">
        <f t="shared" si="13"/>
        <v>20.357142857142854</v>
      </c>
      <c r="AF56" s="2">
        <f t="shared" si="14"/>
        <v>0.87899269660041768</v>
      </c>
      <c r="AG56" s="2">
        <f t="shared" si="23"/>
        <v>2.0506005649109307</v>
      </c>
      <c r="AH56" s="2">
        <f t="shared" si="24"/>
        <v>0.25173967096343414</v>
      </c>
      <c r="AI56" s="2">
        <f t="shared" si="25"/>
        <v>0.1227638747745925</v>
      </c>
      <c r="AJ56" s="2">
        <f t="shared" si="26"/>
        <v>0.30800156853788341</v>
      </c>
      <c r="AK56" s="2">
        <f t="shared" si="15"/>
        <v>11.426562759686224</v>
      </c>
      <c r="AL56" s="2">
        <f t="shared" si="27"/>
        <v>78.352950718587891</v>
      </c>
      <c r="AM56" s="2">
        <f t="shared" si="16"/>
        <v>35.359129968488624</v>
      </c>
      <c r="AN56" s="2">
        <f t="shared" si="28"/>
        <v>99.313893903671953</v>
      </c>
      <c r="AO56">
        <f t="shared" si="29"/>
        <v>85.471226473847906</v>
      </c>
    </row>
    <row r="57" spans="1:41" x14ac:dyDescent="0.25">
      <c r="I57">
        <v>64</v>
      </c>
      <c r="J57" s="2">
        <f t="shared" si="0"/>
        <v>88.984741460257851</v>
      </c>
      <c r="K57" s="2">
        <f t="shared" si="1"/>
        <v>134.51140205632782</v>
      </c>
      <c r="L57" s="2">
        <f t="shared" si="2"/>
        <v>165.44597333333328</v>
      </c>
      <c r="M57" s="2">
        <f t="shared" si="3"/>
        <v>76.461231873075434</v>
      </c>
      <c r="N57" s="2">
        <f t="shared" si="4"/>
        <v>30.93457127700546</v>
      </c>
      <c r="O57">
        <v>64</v>
      </c>
      <c r="P57" s="2">
        <f t="shared" si="17"/>
        <v>2702.6976411748001</v>
      </c>
      <c r="Q57" s="2">
        <f t="shared" si="18"/>
        <v>4085.4605304564193</v>
      </c>
      <c r="R57" s="2">
        <f t="shared" si="19"/>
        <v>5025.0237797181671</v>
      </c>
      <c r="S57" s="2">
        <f t="shared" si="5"/>
        <v>2322.3261385433671</v>
      </c>
      <c r="T57" s="2">
        <f t="shared" si="6"/>
        <v>939.56324926174784</v>
      </c>
      <c r="U57" s="2">
        <f t="shared" si="7"/>
        <v>667.03512779371681</v>
      </c>
      <c r="V57" s="2">
        <f t="shared" si="8"/>
        <v>5.8761326849816511</v>
      </c>
      <c r="W57" s="2">
        <f t="shared" si="20"/>
        <v>776.2881520162266</v>
      </c>
      <c r="X57" s="2">
        <f t="shared" si="9"/>
        <v>8.3489246522269802</v>
      </c>
      <c r="Y57" s="2">
        <f t="shared" si="21"/>
        <v>269.86807823413147</v>
      </c>
      <c r="Z57" s="2">
        <f t="shared" si="10"/>
        <v>2.3843499745670038</v>
      </c>
      <c r="AA57" s="2">
        <f t="shared" si="22"/>
        <v>1173.455201575812</v>
      </c>
      <c r="AB57" s="2">
        <f t="shared" si="11"/>
        <v>5.5231518688540913</v>
      </c>
      <c r="AC57" s="2"/>
      <c r="AD57" s="2">
        <f t="shared" si="12"/>
        <v>32.924416000000001</v>
      </c>
      <c r="AE57" s="2">
        <f t="shared" si="13"/>
        <v>19.648437499999996</v>
      </c>
      <c r="AF57" s="2">
        <f t="shared" si="14"/>
        <v>0.88694378250320161</v>
      </c>
      <c r="AG57" s="2">
        <f t="shared" si="23"/>
        <v>1.9870199321610069</v>
      </c>
      <c r="AH57" s="2">
        <f t="shared" si="24"/>
        <v>0.23799710920028389</v>
      </c>
      <c r="AI57" s="2">
        <f t="shared" si="25"/>
        <v>0.11977590428166834</v>
      </c>
      <c r="AJ57" s="2">
        <f t="shared" si="26"/>
        <v>0.29460801353588167</v>
      </c>
      <c r="AK57" s="2">
        <f t="shared" si="15"/>
        <v>11.979367351238709</v>
      </c>
      <c r="AL57" s="2">
        <f t="shared" si="27"/>
        <v>77.005374109019144</v>
      </c>
      <c r="AM57" s="2">
        <f t="shared" si="16"/>
        <v>37.069765949839365</v>
      </c>
      <c r="AN57" s="2">
        <f t="shared" si="28"/>
        <v>97.441636106488446</v>
      </c>
      <c r="AO57">
        <f t="shared" si="29"/>
        <v>82.087944739089679</v>
      </c>
    </row>
    <row r="58" spans="1:41" x14ac:dyDescent="0.25">
      <c r="I58">
        <v>65</v>
      </c>
      <c r="J58" s="2">
        <f t="shared" si="0"/>
        <v>88.247168639436296</v>
      </c>
      <c r="K58" s="2">
        <f t="shared" si="1"/>
        <v>134.4572506880593</v>
      </c>
      <c r="L58" s="2">
        <f t="shared" si="2"/>
        <v>167.04008677536541</v>
      </c>
      <c r="M58" s="2">
        <f t="shared" si="3"/>
        <v>78.792918135929114</v>
      </c>
      <c r="N58" s="2">
        <f t="shared" si="4"/>
        <v>32.582836087306106</v>
      </c>
      <c r="O58">
        <v>65</v>
      </c>
      <c r="P58" s="2">
        <f t="shared" si="17"/>
        <v>2639.0603220156518</v>
      </c>
      <c r="Q58" s="2">
        <f t="shared" si="18"/>
        <v>4020.9878772200764</v>
      </c>
      <c r="R58" s="2">
        <f t="shared" si="19"/>
        <v>4995.388203286996</v>
      </c>
      <c r="S58" s="2">
        <f t="shared" si="5"/>
        <v>2356.3278812713443</v>
      </c>
      <c r="T58" s="2">
        <f t="shared" si="6"/>
        <v>974.40032606691966</v>
      </c>
      <c r="U58" s="2">
        <f t="shared" si="7"/>
        <v>687.37637271243909</v>
      </c>
      <c r="V58" s="2">
        <f t="shared" si="8"/>
        <v>5.9615513955025881</v>
      </c>
      <c r="W58" s="2">
        <f t="shared" si="20"/>
        <v>769.85368884133857</v>
      </c>
      <c r="X58" s="2">
        <f t="shared" si="9"/>
        <v>8.5502475163908631</v>
      </c>
      <c r="Y58" s="2">
        <f t="shared" si="21"/>
        <v>284.24726754933653</v>
      </c>
      <c r="Z58" s="2">
        <f t="shared" si="10"/>
        <v>2.4726490087930943</v>
      </c>
      <c r="AA58" s="2">
        <f t="shared" si="22"/>
        <v>1172.9827940044411</v>
      </c>
      <c r="AB58" s="2">
        <f t="shared" si="11"/>
        <v>5.6117102694475482</v>
      </c>
      <c r="AC58" s="2"/>
      <c r="AD58" s="2">
        <f t="shared" si="12"/>
        <v>33.438859999999998</v>
      </c>
      <c r="AE58" s="2">
        <f t="shared" si="13"/>
        <v>18.97218934911243</v>
      </c>
      <c r="AF58" s="2">
        <f t="shared" si="14"/>
        <v>0.89431003030803136</v>
      </c>
      <c r="AG58" s="2">
        <f t="shared" si="23"/>
        <v>1.9263511579009434</v>
      </c>
      <c r="AH58" s="2">
        <f t="shared" si="24"/>
        <v>0.22529770678663041</v>
      </c>
      <c r="AI58" s="2">
        <f t="shared" si="25"/>
        <v>0.11695567854415859</v>
      </c>
      <c r="AJ58" s="2">
        <f t="shared" si="26"/>
        <v>0.28224163411195902</v>
      </c>
      <c r="AK58" s="2">
        <f t="shared" si="15"/>
        <v>12.549719844184605</v>
      </c>
      <c r="AL58" s="2">
        <f t="shared" si="27"/>
        <v>75.697448795251688</v>
      </c>
      <c r="AM58" s="2">
        <f t="shared" si="16"/>
        <v>38.834703346155663</v>
      </c>
      <c r="AN58" s="2">
        <f t="shared" si="28"/>
        <v>95.62254734190364</v>
      </c>
      <c r="AO58">
        <f t="shared" si="29"/>
        <v>78.921958524173732</v>
      </c>
    </row>
    <row r="59" spans="1:41" x14ac:dyDescent="0.25">
      <c r="I59">
        <v>66</v>
      </c>
      <c r="J59" s="2">
        <f t="shared" si="0"/>
        <v>87.5652714608525</v>
      </c>
      <c r="K59" s="2">
        <f t="shared" si="1"/>
        <v>134.50902593654743</v>
      </c>
      <c r="L59" s="2">
        <f t="shared" si="2"/>
        <v>168.61447933884298</v>
      </c>
      <c r="M59" s="2">
        <f t="shared" si="3"/>
        <v>81.049207877990483</v>
      </c>
      <c r="N59" s="2">
        <f t="shared" si="4"/>
        <v>34.105453402295552</v>
      </c>
      <c r="O59">
        <v>66</v>
      </c>
      <c r="P59" s="2">
        <f t="shared" si="17"/>
        <v>2578.9911774374737</v>
      </c>
      <c r="Q59" s="2">
        <f t="shared" si="18"/>
        <v>3961.5887142101819</v>
      </c>
      <c r="R59" s="2">
        <f t="shared" si="19"/>
        <v>4966.0698510767315</v>
      </c>
      <c r="S59" s="2">
        <f t="shared" si="5"/>
        <v>2387.0786736392579</v>
      </c>
      <c r="T59" s="2">
        <f t="shared" si="6"/>
        <v>1004.4811368665496</v>
      </c>
      <c r="U59" s="2">
        <f t="shared" si="7"/>
        <v>707.05987086656125</v>
      </c>
      <c r="V59" s="2">
        <f t="shared" si="8"/>
        <v>6.0387802269590649</v>
      </c>
      <c r="W59" s="2">
        <f t="shared" si="20"/>
        <v>763.90493075156746</v>
      </c>
      <c r="X59" s="2">
        <f t="shared" si="9"/>
        <v>8.7493975013673992</v>
      </c>
      <c r="Y59" s="2">
        <f t="shared" si="21"/>
        <v>297.53032891788592</v>
      </c>
      <c r="Z59" s="2">
        <f t="shared" si="10"/>
        <v>2.5488832388585836</v>
      </c>
      <c r="AA59" s="2">
        <f t="shared" si="22"/>
        <v>1173.4344727002428</v>
      </c>
      <c r="AB59" s="2">
        <f t="shared" si="11"/>
        <v>5.6958509809412874</v>
      </c>
      <c r="AC59" s="2"/>
      <c r="AD59" s="2">
        <f t="shared" si="12"/>
        <v>33.953304000000003</v>
      </c>
      <c r="AE59" s="2">
        <f t="shared" si="13"/>
        <v>18.326446280991732</v>
      </c>
      <c r="AF59" s="2">
        <f t="shared" si="14"/>
        <v>0.90113899563067268</v>
      </c>
      <c r="AG59" s="2">
        <f t="shared" si="23"/>
        <v>1.8684191097638849</v>
      </c>
      <c r="AH59" s="2">
        <f t="shared" si="24"/>
        <v>0.21354831683803133</v>
      </c>
      <c r="AI59" s="2">
        <f t="shared" si="25"/>
        <v>0.11429358419750789</v>
      </c>
      <c r="AJ59" s="2">
        <f t="shared" si="26"/>
        <v>0.27081024471812853</v>
      </c>
      <c r="AK59" s="2">
        <f t="shared" si="15"/>
        <v>13.137894424483202</v>
      </c>
      <c r="AL59" s="2">
        <f t="shared" si="27"/>
        <v>74.427377036369293</v>
      </c>
      <c r="AM59" s="2">
        <f t="shared" si="16"/>
        <v>40.65479061704643</v>
      </c>
      <c r="AN59" s="2">
        <f t="shared" si="28"/>
        <v>93.854235319501001</v>
      </c>
      <c r="AO59">
        <f t="shared" si="29"/>
        <v>75.957001929399084</v>
      </c>
    </row>
    <row r="60" spans="1:41" x14ac:dyDescent="0.25">
      <c r="I60">
        <v>67</v>
      </c>
      <c r="J60" s="2">
        <f t="shared" si="0"/>
        <v>86.937633767476925</v>
      </c>
      <c r="K60" s="2">
        <f t="shared" si="1"/>
        <v>134.6653271682211</v>
      </c>
      <c r="L60" s="2">
        <f t="shared" si="2"/>
        <v>170.16947497840772</v>
      </c>
      <c r="M60" s="2">
        <f t="shared" si="3"/>
        <v>83.231841210930796</v>
      </c>
      <c r="N60" s="2">
        <f t="shared" si="4"/>
        <v>35.504147810186623</v>
      </c>
      <c r="O60">
        <v>67</v>
      </c>
      <c r="P60" s="2">
        <f t="shared" si="17"/>
        <v>2522.2893519900672</v>
      </c>
      <c r="Q60" s="2">
        <f t="shared" si="18"/>
        <v>3906.9952341598032</v>
      </c>
      <c r="R60" s="2">
        <f t="shared" si="19"/>
        <v>4937.063917793751</v>
      </c>
      <c r="S60" s="2">
        <f t="shared" si="5"/>
        <v>2414.7745658036838</v>
      </c>
      <c r="T60" s="2">
        <f t="shared" si="6"/>
        <v>1030.0686836339478</v>
      </c>
      <c r="U60" s="2">
        <f t="shared" si="7"/>
        <v>726.10080270220567</v>
      </c>
      <c r="V60" s="2">
        <f t="shared" si="8"/>
        <v>6.1083180156737598</v>
      </c>
      <c r="W60" s="2">
        <f t="shared" si="20"/>
        <v>758.42952342744957</v>
      </c>
      <c r="X60" s="2">
        <f t="shared" si="9"/>
        <v>8.9460865963362544</v>
      </c>
      <c r="Y60" s="2">
        <f t="shared" si="21"/>
        <v>309.7323073618208</v>
      </c>
      <c r="Z60" s="2">
        <f t="shared" si="10"/>
        <v>2.6137230288010751</v>
      </c>
      <c r="AA60" s="2">
        <f t="shared" si="22"/>
        <v>1174.7980187678345</v>
      </c>
      <c r="AB60" s="2">
        <f t="shared" si="11"/>
        <v>5.7754406165208714</v>
      </c>
      <c r="AC60" s="2"/>
      <c r="AD60" s="2">
        <f t="shared" si="12"/>
        <v>34.467748</v>
      </c>
      <c r="AE60" s="2">
        <f t="shared" si="13"/>
        <v>17.709400757406993</v>
      </c>
      <c r="AF60" s="2">
        <f t="shared" si="14"/>
        <v>0.90747411381285048</v>
      </c>
      <c r="AG60" s="2">
        <f t="shared" si="23"/>
        <v>1.8130616266721953</v>
      </c>
      <c r="AH60" s="2">
        <f t="shared" si="24"/>
        <v>0.20266533384717167</v>
      </c>
      <c r="AI60" s="2">
        <f t="shared" si="25"/>
        <v>0.1117807198970705</v>
      </c>
      <c r="AJ60" s="2">
        <f t="shared" si="26"/>
        <v>0.26023112998153985</v>
      </c>
      <c r="AK60" s="2">
        <f t="shared" si="15"/>
        <v>13.74416527809375</v>
      </c>
      <c r="AL60" s="2">
        <f t="shared" si="27"/>
        <v>73.193468489383179</v>
      </c>
      <c r="AM60" s="2">
        <f t="shared" si="16"/>
        <v>42.530876222120426</v>
      </c>
      <c r="AN60" s="2">
        <f t="shared" si="28"/>
        <v>92.134450946100685</v>
      </c>
      <c r="AO60">
        <f t="shared" si="29"/>
        <v>73.178246283745239</v>
      </c>
    </row>
    <row r="61" spans="1:41" x14ac:dyDescent="0.25">
      <c r="I61">
        <v>68</v>
      </c>
      <c r="J61" s="2">
        <f t="shared" si="0"/>
        <v>86.362938903300986</v>
      </c>
      <c r="K61" s="2">
        <f t="shared" si="1"/>
        <v>134.92488641753721</v>
      </c>
      <c r="L61" s="2">
        <f t="shared" si="2"/>
        <v>171.70539102391828</v>
      </c>
      <c r="M61" s="2">
        <f t="shared" si="3"/>
        <v>85.342452120617295</v>
      </c>
      <c r="N61" s="2">
        <f t="shared" si="4"/>
        <v>36.780504606381072</v>
      </c>
      <c r="O61">
        <v>68</v>
      </c>
      <c r="P61" s="2">
        <f t="shared" si="17"/>
        <v>2468.7686495832218</v>
      </c>
      <c r="Q61" s="2">
        <f t="shared" si="18"/>
        <v>3856.9591756153304</v>
      </c>
      <c r="R61" s="2">
        <f t="shared" si="19"/>
        <v>4908.3656914328949</v>
      </c>
      <c r="S61" s="2">
        <f t="shared" si="5"/>
        <v>2439.5970418496731</v>
      </c>
      <c r="T61" s="2">
        <f t="shared" si="6"/>
        <v>1051.4065158175645</v>
      </c>
      <c r="U61" s="2">
        <f t="shared" si="7"/>
        <v>744.51342284155385</v>
      </c>
      <c r="V61" s="2">
        <f t="shared" si="8"/>
        <v>6.1706260012358536</v>
      </c>
      <c r="W61" s="2">
        <f t="shared" si="20"/>
        <v>753.41598057995338</v>
      </c>
      <c r="X61" s="2">
        <f t="shared" si="9"/>
        <v>9.1400297746527865</v>
      </c>
      <c r="Y61" s="2">
        <f t="shared" si="21"/>
        <v>320.867032735762</v>
      </c>
      <c r="Z61" s="2">
        <f t="shared" si="10"/>
        <v>2.6677887696102318</v>
      </c>
      <c r="AA61" s="2">
        <f t="shared" si="22"/>
        <v>1177.062370685745</v>
      </c>
      <c r="AB61" s="2">
        <f t="shared" si="11"/>
        <v>5.8503649990850874</v>
      </c>
      <c r="AC61" s="2"/>
      <c r="AD61" s="2">
        <f t="shared" si="12"/>
        <v>34.982191999999998</v>
      </c>
      <c r="AE61" s="2">
        <f t="shared" si="13"/>
        <v>17.11937716262976</v>
      </c>
      <c r="AF61" s="2">
        <f t="shared" si="14"/>
        <v>0.91335505658376426</v>
      </c>
      <c r="AG61" s="2">
        <f t="shared" si="23"/>
        <v>1.7601283828139025</v>
      </c>
      <c r="AH61" s="2">
        <f t="shared" si="24"/>
        <v>0.19257359398271401</v>
      </c>
      <c r="AI61" s="2">
        <f t="shared" si="25"/>
        <v>0.10940883395951392</v>
      </c>
      <c r="AJ61" s="2">
        <f t="shared" si="26"/>
        <v>0.25042995123918876</v>
      </c>
      <c r="AK61" s="2">
        <f t="shared" si="15"/>
        <v>14.368806590975526</v>
      </c>
      <c r="AL61" s="2">
        <f t="shared" si="27"/>
        <v>71.994132312325462</v>
      </c>
      <c r="AM61" s="2">
        <f t="shared" si="16"/>
        <v>44.463808620986498</v>
      </c>
      <c r="AN61" s="2">
        <f t="shared" si="28"/>
        <v>90.461077796550725</v>
      </c>
      <c r="AO61">
        <f t="shared" si="29"/>
        <v>70.572154243028052</v>
      </c>
    </row>
    <row r="62" spans="1:41" x14ac:dyDescent="0.25">
      <c r="I62">
        <v>69</v>
      </c>
      <c r="J62" s="2">
        <f t="shared" si="0"/>
        <v>85.839962503118258</v>
      </c>
      <c r="K62" s="2">
        <f t="shared" si="1"/>
        <v>135.28655877335552</v>
      </c>
      <c r="L62" s="2">
        <f t="shared" si="2"/>
        <v>173.22253834235741</v>
      </c>
      <c r="M62" s="2">
        <f t="shared" si="3"/>
        <v>87.382575839239152</v>
      </c>
      <c r="N62" s="2">
        <f t="shared" si="4"/>
        <v>37.935979569001887</v>
      </c>
      <c r="O62">
        <v>69</v>
      </c>
      <c r="P62" s="2">
        <f t="shared" si="17"/>
        <v>2418.2562680902565</v>
      </c>
      <c r="Q62" s="2">
        <f t="shared" si="18"/>
        <v>3811.2501357411875</v>
      </c>
      <c r="R62" s="2">
        <f t="shared" si="19"/>
        <v>4879.9705510786262</v>
      </c>
      <c r="S62" s="2">
        <f t="shared" si="5"/>
        <v>2461.7142829883696</v>
      </c>
      <c r="T62" s="2">
        <f t="shared" si="6"/>
        <v>1068.7204153374387</v>
      </c>
      <c r="U62" s="2">
        <f t="shared" si="7"/>
        <v>762.31112439604726</v>
      </c>
      <c r="V62" s="2">
        <f t="shared" si="8"/>
        <v>6.2261311218588471</v>
      </c>
      <c r="W62" s="2">
        <f t="shared" si="20"/>
        <v>748.85362104972694</v>
      </c>
      <c r="X62" s="2">
        <f t="shared" si="9"/>
        <v>9.3309461291047171</v>
      </c>
      <c r="Y62" s="2">
        <f t="shared" si="21"/>
        <v>330.94720500703318</v>
      </c>
      <c r="Z62" s="2">
        <f t="shared" si="10"/>
        <v>2.711655191534629</v>
      </c>
      <c r="AA62" s="2">
        <f t="shared" si="22"/>
        <v>1180.2175404387413</v>
      </c>
      <c r="AB62" s="2">
        <f t="shared" si="11"/>
        <v>5.9205295271263463</v>
      </c>
      <c r="AC62" s="2"/>
      <c r="AD62" s="2">
        <f t="shared" si="12"/>
        <v>35.496636000000002</v>
      </c>
      <c r="AE62" s="2">
        <f t="shared" si="13"/>
        <v>16.554820415879014</v>
      </c>
      <c r="AF62" s="2">
        <f t="shared" si="14"/>
        <v>0.91881806238911756</v>
      </c>
      <c r="AG62" s="2">
        <f t="shared" si="23"/>
        <v>1.7094798660221557</v>
      </c>
      <c r="AH62" s="2">
        <f t="shared" si="24"/>
        <v>0.18320541586774503</v>
      </c>
      <c r="AI62" s="2">
        <f t="shared" si="25"/>
        <v>0.10717026828403171</v>
      </c>
      <c r="AJ62" s="2">
        <f t="shared" si="26"/>
        <v>0.24133979292424271</v>
      </c>
      <c r="AK62" s="2">
        <f t="shared" si="15"/>
        <v>15.01209254908782</v>
      </c>
      <c r="AL62" s="2">
        <f t="shared" si="27"/>
        <v>70.827869954030433</v>
      </c>
      <c r="AM62" s="2">
        <f t="shared" si="16"/>
        <v>46.454436273253563</v>
      </c>
      <c r="AN62" s="2">
        <f t="shared" si="28"/>
        <v>88.832122500101946</v>
      </c>
      <c r="AO62">
        <f t="shared" si="29"/>
        <v>68.126350567142651</v>
      </c>
    </row>
    <row r="63" spans="1:41" x14ac:dyDescent="0.25">
      <c r="I63">
        <v>70</v>
      </c>
      <c r="J63" s="2">
        <f t="shared" si="0"/>
        <v>85.367565900324124</v>
      </c>
      <c r="K63" s="2">
        <f t="shared" si="1"/>
        <v>135.7493135893381</v>
      </c>
      <c r="L63" s="2">
        <f t="shared" si="2"/>
        <v>174.72122149514178</v>
      </c>
      <c r="M63" s="2">
        <f t="shared" si="3"/>
        <v>89.353655594817653</v>
      </c>
      <c r="N63" s="2">
        <f t="shared" si="4"/>
        <v>38.971907905803675</v>
      </c>
      <c r="O63">
        <v>70</v>
      </c>
      <c r="P63" s="2">
        <f t="shared" si="17"/>
        <v>2370.5916595760009</v>
      </c>
      <c r="Q63" s="2">
        <f t="shared" si="18"/>
        <v>3769.6540506238107</v>
      </c>
      <c r="R63" s="2">
        <f t="shared" si="19"/>
        <v>4851.8739647670045</v>
      </c>
      <c r="S63" s="2">
        <f t="shared" si="5"/>
        <v>2481.2823051910036</v>
      </c>
      <c r="T63" s="2">
        <f t="shared" si="6"/>
        <v>1082.2199141431938</v>
      </c>
      <c r="U63" s="2">
        <f t="shared" si="7"/>
        <v>779.50649784800044</v>
      </c>
      <c r="V63" s="2">
        <f t="shared" si="8"/>
        <v>6.2752289815564897</v>
      </c>
      <c r="W63" s="2">
        <f t="shared" si="20"/>
        <v>744.73251129783114</v>
      </c>
      <c r="X63" s="2">
        <f t="shared" si="9"/>
        <v>9.5185600070641687</v>
      </c>
      <c r="Y63" s="2">
        <f t="shared" si="21"/>
        <v>339.98447230702612</v>
      </c>
      <c r="Z63" s="2">
        <f t="shared" si="10"/>
        <v>2.7458552596350514</v>
      </c>
      <c r="AA63" s="2">
        <f t="shared" si="22"/>
        <v>1184.2545368388055</v>
      </c>
      <c r="AB63" s="2">
        <f t="shared" si="11"/>
        <v>5.9858593549681176</v>
      </c>
      <c r="AC63" s="2"/>
      <c r="AD63" s="2">
        <f t="shared" si="12"/>
        <v>36.01108</v>
      </c>
      <c r="AE63" s="2">
        <f t="shared" si="13"/>
        <v>16.014285714285716</v>
      </c>
      <c r="AF63" s="2">
        <f t="shared" si="14"/>
        <v>0.92389624080887678</v>
      </c>
      <c r="AG63" s="2">
        <f t="shared" si="23"/>
        <v>1.6609864575778541</v>
      </c>
      <c r="AH63" s="2">
        <f t="shared" si="24"/>
        <v>0.17449976218515806</v>
      </c>
      <c r="AI63" s="2">
        <f t="shared" si="25"/>
        <v>0.10505790784087646</v>
      </c>
      <c r="AJ63" s="2">
        <f t="shared" si="26"/>
        <v>0.23290032922256965</v>
      </c>
      <c r="AK63" s="2">
        <f t="shared" si="15"/>
        <v>15.674297338389879</v>
      </c>
      <c r="AL63" s="2">
        <f t="shared" si="27"/>
        <v>69.693268561934246</v>
      </c>
      <c r="AM63" s="2">
        <f t="shared" si="16"/>
        <v>48.50360763853034</v>
      </c>
      <c r="AN63" s="2">
        <f t="shared" si="28"/>
        <v>87.245705950807746</v>
      </c>
      <c r="AO63">
        <f t="shared" si="29"/>
        <v>65.829507462036716</v>
      </c>
    </row>
    <row r="64" spans="1:41" x14ac:dyDescent="0.25">
      <c r="I64">
        <v>71</v>
      </c>
      <c r="J64" s="2">
        <f t="shared" si="0"/>
        <v>84.944690091803182</v>
      </c>
      <c r="K64" s="2">
        <f t="shared" si="1"/>
        <v>136.31222643713272</v>
      </c>
      <c r="L64" s="2">
        <f t="shared" si="2"/>
        <v>176.20173889098328</v>
      </c>
      <c r="M64" s="2">
        <f t="shared" si="3"/>
        <v>91.257048799180097</v>
      </c>
      <c r="N64" s="2">
        <f t="shared" si="4"/>
        <v>39.889512453850557</v>
      </c>
      <c r="O64">
        <v>71</v>
      </c>
      <c r="P64" s="2">
        <f t="shared" si="17"/>
        <v>2325.6255020955527</v>
      </c>
      <c r="Q64" s="2">
        <f t="shared" si="18"/>
        <v>3731.9718243366665</v>
      </c>
      <c r="R64" s="2">
        <f t="shared" si="19"/>
        <v>4824.0714874065397</v>
      </c>
      <c r="S64" s="2">
        <f t="shared" si="5"/>
        <v>2498.445985310987</v>
      </c>
      <c r="T64" s="2">
        <f t="shared" si="6"/>
        <v>1092.0996630698733</v>
      </c>
      <c r="U64" s="2">
        <f t="shared" si="7"/>
        <v>796.11138503345899</v>
      </c>
      <c r="V64" s="2">
        <f t="shared" si="8"/>
        <v>6.3182865254274292</v>
      </c>
      <c r="W64" s="2">
        <f t="shared" si="20"/>
        <v>741.04341275641752</v>
      </c>
      <c r="X64" s="2">
        <f t="shared" si="9"/>
        <v>9.702602135893196</v>
      </c>
      <c r="Y64" s="2">
        <f t="shared" si="21"/>
        <v>347.98950246383276</v>
      </c>
      <c r="Z64" s="2">
        <f t="shared" si="10"/>
        <v>2.7708836964694417</v>
      </c>
      <c r="AA64" s="2">
        <f t="shared" si="22"/>
        <v>1189.1652953260439</v>
      </c>
      <c r="AB64" s="2">
        <f t="shared" si="11"/>
        <v>6.0462993897149024</v>
      </c>
      <c r="AC64" s="2"/>
      <c r="AD64" s="2">
        <f t="shared" si="12"/>
        <v>36.525524000000004</v>
      </c>
      <c r="AE64" s="2">
        <f t="shared" si="13"/>
        <v>15.496429279904774</v>
      </c>
      <c r="AF64" s="2">
        <f t="shared" si="14"/>
        <v>0.92861985199787755</v>
      </c>
      <c r="AG64" s="2">
        <f t="shared" si="23"/>
        <v>1.6145276020891652</v>
      </c>
      <c r="AH64" s="2">
        <f t="shared" si="24"/>
        <v>0.16640150543909077</v>
      </c>
      <c r="AI64" s="2">
        <f t="shared" si="25"/>
        <v>0.10306513510439257</v>
      </c>
      <c r="AJ64" s="2">
        <f t="shared" si="26"/>
        <v>0.22505709439087282</v>
      </c>
      <c r="AK64" s="2">
        <f t="shared" si="15"/>
        <v>16.355695144841</v>
      </c>
      <c r="AL64" s="2">
        <f t="shared" si="27"/>
        <v>68.588994946962174</v>
      </c>
      <c r="AM64" s="2">
        <f t="shared" si="16"/>
        <v>50.61217117642579</v>
      </c>
      <c r="AN64" s="2">
        <f t="shared" si="28"/>
        <v>85.700055260706947</v>
      </c>
      <c r="AO64">
        <f t="shared" si="29"/>
        <v>63.671242665691871</v>
      </c>
    </row>
    <row r="65" spans="9:41" x14ac:dyDescent="0.25">
      <c r="I65">
        <v>72</v>
      </c>
      <c r="J65" s="2">
        <f t="shared" si="0"/>
        <v>84.570350205742344</v>
      </c>
      <c r="K65" s="2">
        <f t="shared" si="1"/>
        <v>136.97447173012364</v>
      </c>
      <c r="L65" s="2">
        <f t="shared" si="2"/>
        <v>177.66438293444332</v>
      </c>
      <c r="M65" s="2">
        <f t="shared" si="3"/>
        <v>93.094032728700981</v>
      </c>
      <c r="N65" s="2">
        <f t="shared" si="4"/>
        <v>40.689911204319685</v>
      </c>
      <c r="O65">
        <v>72</v>
      </c>
      <c r="P65" s="2">
        <f t="shared" si="17"/>
        <v>2283.2187707544008</v>
      </c>
      <c r="Q65" s="2">
        <f t="shared" si="18"/>
        <v>3698.0180903537403</v>
      </c>
      <c r="R65" s="2">
        <f t="shared" si="19"/>
        <v>4796.5587587560367</v>
      </c>
      <c r="S65" s="2">
        <f t="shared" si="5"/>
        <v>2513.3399880016359</v>
      </c>
      <c r="T65" s="2">
        <f t="shared" si="6"/>
        <v>1098.5406684022964</v>
      </c>
      <c r="U65" s="2">
        <f t="shared" si="7"/>
        <v>812.13692870004547</v>
      </c>
      <c r="V65" s="2">
        <f t="shared" si="8"/>
        <v>6.3556444549753479</v>
      </c>
      <c r="W65" s="2">
        <f t="shared" si="20"/>
        <v>737.77773356684645</v>
      </c>
      <c r="X65" s="2">
        <f t="shared" si="9"/>
        <v>9.882810728848554</v>
      </c>
      <c r="Y65" s="2">
        <f t="shared" si="21"/>
        <v>354.97204864738552</v>
      </c>
      <c r="Z65" s="2">
        <f t="shared" si="10"/>
        <v>2.7872001709224774</v>
      </c>
      <c r="AA65" s="2">
        <f t="shared" si="22"/>
        <v>1194.9426136195066</v>
      </c>
      <c r="AB65" s="2">
        <f t="shared" si="11"/>
        <v>6.1018141103148409</v>
      </c>
      <c r="AC65" s="2"/>
      <c r="AD65" s="2">
        <f t="shared" si="12"/>
        <v>37.039968000000002</v>
      </c>
      <c r="AE65" s="2">
        <f t="shared" si="13"/>
        <v>14.999999999999996</v>
      </c>
      <c r="AF65" s="2">
        <f t="shared" si="14"/>
        <v>0.93301656240683173</v>
      </c>
      <c r="AG65" s="2">
        <f t="shared" si="23"/>
        <v>1.5699910575099312</v>
      </c>
      <c r="AH65" s="2">
        <f t="shared" si="24"/>
        <v>0.15886078369658818</v>
      </c>
      <c r="AI65" s="2">
        <f t="shared" si="25"/>
        <v>0.1011857888850321</v>
      </c>
      <c r="AJ65" s="2">
        <f t="shared" si="26"/>
        <v>0.21776084261515216</v>
      </c>
      <c r="AK65" s="2">
        <f t="shared" si="15"/>
        <v>17.056560154400429</v>
      </c>
      <c r="AL65" s="2">
        <f t="shared" si="27"/>
        <v>67.513790051341914</v>
      </c>
      <c r="AM65" s="2">
        <f t="shared" si="16"/>
        <v>52.780975346548622</v>
      </c>
      <c r="AN65" s="2">
        <f t="shared" si="28"/>
        <v>84.19349638357501</v>
      </c>
      <c r="AO65">
        <f t="shared" si="29"/>
        <v>61.642028706785077</v>
      </c>
    </row>
    <row r="66" spans="9:41" x14ac:dyDescent="0.25">
      <c r="I66">
        <v>73</v>
      </c>
      <c r="J66" s="2">
        <f t="shared" si="0"/>
        <v>84.24363042414447</v>
      </c>
      <c r="K66" s="2">
        <f t="shared" si="1"/>
        <v>137.73531595344954</v>
      </c>
      <c r="L66" s="2">
        <f t="shared" si="2"/>
        <v>179.1094401703198</v>
      </c>
      <c r="M66" s="2">
        <f t="shared" si="3"/>
        <v>94.86580974617533</v>
      </c>
      <c r="N66" s="2">
        <f t="shared" si="4"/>
        <v>41.374124216870257</v>
      </c>
      <c r="O66">
        <v>73</v>
      </c>
      <c r="P66" s="2">
        <f t="shared" si="17"/>
        <v>2243.2418972275341</v>
      </c>
      <c r="Q66" s="2">
        <f t="shared" si="18"/>
        <v>3667.6200909083477</v>
      </c>
      <c r="R66" s="2">
        <f t="shared" si="19"/>
        <v>4769.3315014576665</v>
      </c>
      <c r="S66" s="2">
        <f t="shared" si="5"/>
        <v>2526.0896042301324</v>
      </c>
      <c r="T66" s="2">
        <f t="shared" si="6"/>
        <v>1101.7114105493188</v>
      </c>
      <c r="U66" s="2">
        <f t="shared" si="7"/>
        <v>827.5936180617183</v>
      </c>
      <c r="V66" s="2">
        <f t="shared" si="8"/>
        <v>6.3876194115867371</v>
      </c>
      <c r="W66" s="2">
        <f t="shared" si="20"/>
        <v>734.92748428453513</v>
      </c>
      <c r="X66" s="2">
        <f t="shared" si="9"/>
        <v>10.058932561757182</v>
      </c>
      <c r="Y66" s="2">
        <f t="shared" si="21"/>
        <v>360.94100968926898</v>
      </c>
      <c r="Z66" s="2">
        <f t="shared" si="10"/>
        <v>2.795232187866465</v>
      </c>
      <c r="AA66" s="2">
        <f t="shared" si="22"/>
        <v>1201.5800926569846</v>
      </c>
      <c r="AB66" s="2">
        <f t="shared" si="11"/>
        <v>6.1523872169463143</v>
      </c>
      <c r="AC66" s="2"/>
      <c r="AD66" s="2">
        <f t="shared" si="12"/>
        <v>37.554411999999999</v>
      </c>
      <c r="AE66" s="2">
        <f t="shared" si="13"/>
        <v>14.523831863389002</v>
      </c>
      <c r="AF66" s="2">
        <f t="shared" si="14"/>
        <v>0.93711167822827501</v>
      </c>
      <c r="AG66" s="2">
        <f t="shared" si="23"/>
        <v>1.527272216575621</v>
      </c>
      <c r="AH66" s="2">
        <f t="shared" si="24"/>
        <v>0.1518324342268802</v>
      </c>
      <c r="AI66" s="2">
        <f t="shared" si="25"/>
        <v>9.9414127081622589E-2</v>
      </c>
      <c r="AJ66" s="2">
        <f t="shared" si="26"/>
        <v>0.21096698537475467</v>
      </c>
      <c r="AK66" s="2">
        <f t="shared" si="15"/>
        <v>17.777166553027453</v>
      </c>
      <c r="AL66" s="2">
        <f t="shared" si="27"/>
        <v>66.466463871117014</v>
      </c>
      <c r="AM66" s="2">
        <f t="shared" si="16"/>
        <v>55.010868608507757</v>
      </c>
      <c r="AN66" s="2">
        <f t="shared" si="28"/>
        <v>82.724447344941794</v>
      </c>
      <c r="AO66">
        <f t="shared" si="29"/>
        <v>59.733111977030397</v>
      </c>
    </row>
    <row r="67" spans="9:41" x14ac:dyDescent="0.25">
      <c r="I67">
        <v>74</v>
      </c>
      <c r="J67" s="2">
        <f t="shared" si="0"/>
        <v>83.963679317029928</v>
      </c>
      <c r="K67" s="2">
        <f t="shared" si="1"/>
        <v>138.59411144293932</v>
      </c>
      <c r="L67" s="2">
        <f t="shared" si="2"/>
        <v>180.53719142399999</v>
      </c>
      <c r="M67" s="2">
        <f t="shared" si="3"/>
        <v>96.573512106970057</v>
      </c>
      <c r="N67" s="2">
        <f t="shared" si="4"/>
        <v>41.943079981060663</v>
      </c>
      <c r="O67">
        <v>74</v>
      </c>
      <c r="P67" s="2">
        <f t="shared" si="17"/>
        <v>2205.574008239962</v>
      </c>
      <c r="Q67" s="2">
        <f t="shared" si="18"/>
        <v>3640.6166616338382</v>
      </c>
      <c r="R67" s="2">
        <f t="shared" si="19"/>
        <v>4742.385519123558</v>
      </c>
      <c r="S67" s="2">
        <f t="shared" si="5"/>
        <v>2536.8115108835959</v>
      </c>
      <c r="T67" s="2">
        <f t="shared" si="6"/>
        <v>1101.7688574897197</v>
      </c>
      <c r="U67" s="2">
        <f t="shared" si="7"/>
        <v>842.49133072684026</v>
      </c>
      <c r="V67" s="2">
        <f t="shared" si="8"/>
        <v>6.4145059529685531</v>
      </c>
      <c r="W67" s="2">
        <f t="shared" si="20"/>
        <v>732.48523717530577</v>
      </c>
      <c r="X67" s="2">
        <f t="shared" si="9"/>
        <v>10.230724010901117</v>
      </c>
      <c r="Y67" s="2">
        <f t="shared" si="21"/>
        <v>365.90448557866745</v>
      </c>
      <c r="Z67" s="2">
        <f t="shared" si="10"/>
        <v>2.7953777095030272</v>
      </c>
      <c r="AA67" s="2">
        <f t="shared" si="22"/>
        <v>1209.0720823234785</v>
      </c>
      <c r="AB67" s="2">
        <f t="shared" si="11"/>
        <v>6.1980211214529337</v>
      </c>
      <c r="AC67" s="2"/>
      <c r="AD67" s="2">
        <f t="shared" si="12"/>
        <v>38.068856000000004</v>
      </c>
      <c r="AE67" s="2">
        <f t="shared" si="13"/>
        <v>14.066837107377644</v>
      </c>
      <c r="AF67" s="2">
        <f t="shared" si="14"/>
        <v>0.94092835810187492</v>
      </c>
      <c r="AG67" s="2">
        <f t="shared" si="23"/>
        <v>1.4862734919889486</v>
      </c>
      <c r="AH67" s="2">
        <f t="shared" si="24"/>
        <v>0.14527549471623741</v>
      </c>
      <c r="AI67" s="2">
        <f t="shared" si="25"/>
        <v>9.7744792932980343E-2</v>
      </c>
      <c r="AJ67" s="2">
        <f t="shared" si="26"/>
        <v>0.20463509603206936</v>
      </c>
      <c r="AK67" s="2">
        <f t="shared" si="15"/>
        <v>18.517788526681347</v>
      </c>
      <c r="AL67" s="2">
        <f t="shared" si="27"/>
        <v>65.445890790348585</v>
      </c>
      <c r="AM67" s="2">
        <f t="shared" si="16"/>
        <v>57.302699421912031</v>
      </c>
      <c r="AN67" s="2">
        <f t="shared" si="28"/>
        <v>81.291412021027284</v>
      </c>
      <c r="AO67">
        <f t="shared" si="29"/>
        <v>57.936440439396492</v>
      </c>
    </row>
    <row r="68" spans="9:41" x14ac:dyDescent="0.25">
      <c r="I68">
        <v>75</v>
      </c>
      <c r="J68" s="2">
        <f t="shared" si="0"/>
        <v>83.729705549902121</v>
      </c>
      <c r="K68" s="2">
        <f t="shared" si="1"/>
        <v>139.55029066173242</v>
      </c>
      <c r="L68" s="2">
        <f t="shared" si="2"/>
        <v>181.94791193790573</v>
      </c>
      <c r="M68" s="2">
        <f t="shared" si="3"/>
        <v>98.218206388003608</v>
      </c>
      <c r="N68" s="2">
        <f t="shared" si="4"/>
        <v>42.397621276173311</v>
      </c>
      <c r="O68">
        <v>75</v>
      </c>
      <c r="P68" s="2">
        <f t="shared" si="17"/>
        <v>2170.1022346430223</v>
      </c>
      <c r="Q68" s="2">
        <f t="shared" si="18"/>
        <v>3616.8573103319932</v>
      </c>
      <c r="R68" s="2">
        <f t="shared" si="19"/>
        <v>4715.716694474183</v>
      </c>
      <c r="S68" s="2">
        <f t="shared" si="5"/>
        <v>2545.6144598311607</v>
      </c>
      <c r="T68" s="2">
        <f t="shared" si="6"/>
        <v>1098.8593841421898</v>
      </c>
      <c r="U68" s="2">
        <f t="shared" si="7"/>
        <v>856.83937133586346</v>
      </c>
      <c r="V68" s="2">
        <f t="shared" si="8"/>
        <v>6.4365783444477396</v>
      </c>
      <c r="W68" s="2">
        <f t="shared" si="20"/>
        <v>730.44408876802459</v>
      </c>
      <c r="X68" s="2">
        <f t="shared" si="9"/>
        <v>10.397952042859325</v>
      </c>
      <c r="Y68" s="2">
        <f t="shared" si="21"/>
        <v>369.86982858250911</v>
      </c>
      <c r="Z68" s="2">
        <f t="shared" si="10"/>
        <v>2.7880075358345393</v>
      </c>
      <c r="AA68" s="2">
        <f t="shared" si="22"/>
        <v>1217.4136315213791</v>
      </c>
      <c r="AB68" s="2">
        <f t="shared" si="11"/>
        <v>6.2387362917141953</v>
      </c>
      <c r="AC68" s="2"/>
      <c r="AD68" s="2">
        <f t="shared" si="12"/>
        <v>38.583300000000001</v>
      </c>
      <c r="AE68" s="2">
        <f t="shared" si="13"/>
        <v>13.628</v>
      </c>
      <c r="AF68" s="2">
        <f t="shared" si="14"/>
        <v>0.94448780663537657</v>
      </c>
      <c r="AG68" s="2">
        <f t="shared" si="23"/>
        <v>1.4469037586011528</v>
      </c>
      <c r="AH68" s="2">
        <f t="shared" si="24"/>
        <v>0.13915276322079184</v>
      </c>
      <c r="AI68" s="2">
        <f t="shared" si="25"/>
        <v>9.6172784398129471E-2</v>
      </c>
      <c r="AJ68" s="2">
        <f t="shared" si="26"/>
        <v>0.19872847284732587</v>
      </c>
      <c r="AK68" s="2">
        <f t="shared" si="15"/>
        <v>19.278700261321376</v>
      </c>
      <c r="AL68" s="2">
        <f t="shared" si="27"/>
        <v>64.451005288580745</v>
      </c>
      <c r="AM68" s="2">
        <f t="shared" si="16"/>
        <v>59.65731624637025</v>
      </c>
      <c r="AN68" s="2">
        <f t="shared" si="28"/>
        <v>79.892974415362175</v>
      </c>
      <c r="AO68">
        <f t="shared" si="29"/>
        <v>56.244598949364679</v>
      </c>
    </row>
    <row r="69" spans="9:41" x14ac:dyDescent="0.25">
      <c r="I69">
        <v>76</v>
      </c>
      <c r="J69" s="2">
        <f t="shared" si="0"/>
        <v>83.540973930097252</v>
      </c>
      <c r="K69" s="2">
        <f t="shared" si="1"/>
        <v>140.60336092874539</v>
      </c>
      <c r="L69" s="2">
        <f t="shared" si="2"/>
        <v>183.34187150415718</v>
      </c>
      <c r="M69" s="2">
        <f t="shared" si="3"/>
        <v>99.800897574059931</v>
      </c>
      <c r="N69" s="2">
        <f t="shared" si="4"/>
        <v>42.738510575411794</v>
      </c>
      <c r="O69">
        <v>76</v>
      </c>
      <c r="P69" s="2">
        <f t="shared" si="17"/>
        <v>2136.7210837049129</v>
      </c>
      <c r="Q69" s="2">
        <f t="shared" si="18"/>
        <v>3596.2013800270774</v>
      </c>
      <c r="R69" s="2">
        <f t="shared" si="19"/>
        <v>4689.3209875269831</v>
      </c>
      <c r="S69" s="2">
        <f t="shared" si="5"/>
        <v>2552.5999038220702</v>
      </c>
      <c r="T69" s="2">
        <f t="shared" si="6"/>
        <v>1093.1196074999057</v>
      </c>
      <c r="U69" s="2">
        <f t="shared" si="7"/>
        <v>870.64650720965517</v>
      </c>
      <c r="V69" s="2">
        <f t="shared" si="8"/>
        <v>6.454092184499042</v>
      </c>
      <c r="W69" s="2">
        <f t="shared" si="20"/>
        <v>728.79762536361307</v>
      </c>
      <c r="X69" s="2">
        <f t="shared" si="9"/>
        <v>10.560395147500792</v>
      </c>
      <c r="Y69" s="2">
        <f t="shared" si="21"/>
        <v>372.84369039078445</v>
      </c>
      <c r="Z69" s="2">
        <f t="shared" si="10"/>
        <v>2.7734674687019933</v>
      </c>
      <c r="AA69" s="2">
        <f t="shared" si="22"/>
        <v>1226.6004421824837</v>
      </c>
      <c r="AB69" s="2">
        <f t="shared" si="11"/>
        <v>6.2745704646134417</v>
      </c>
      <c r="AC69" s="2"/>
      <c r="AD69" s="2">
        <f t="shared" si="12"/>
        <v>39.097743999999999</v>
      </c>
      <c r="AE69" s="2">
        <f t="shared" si="13"/>
        <v>13.206371191135734</v>
      </c>
      <c r="AF69" s="2">
        <f t="shared" si="14"/>
        <v>0.947809450272734</v>
      </c>
      <c r="AG69" s="2">
        <f t="shared" si="23"/>
        <v>1.4090778466294123</v>
      </c>
      <c r="AH69" s="2">
        <f t="shared" si="24"/>
        <v>0.13343040927430472</v>
      </c>
      <c r="AI69" s="2">
        <f t="shared" si="25"/>
        <v>9.4693426337996309E-2</v>
      </c>
      <c r="AJ69" s="2">
        <f t="shared" si="26"/>
        <v>0.19321375286819276</v>
      </c>
      <c r="AK69" s="2">
        <f t="shared" si="15"/>
        <v>20.060175942906806</v>
      </c>
      <c r="AL69" s="2">
        <f t="shared" si="27"/>
        <v>63.480797987190442</v>
      </c>
      <c r="AM69" s="2">
        <f t="shared" si="16"/>
        <v>62.075567541491232</v>
      </c>
      <c r="AN69" s="2">
        <f t="shared" si="28"/>
        <v>78.527793387254164</v>
      </c>
      <c r="AO69">
        <f t="shared" si="29"/>
        <v>54.650751299228745</v>
      </c>
    </row>
    <row r="70" spans="9:41" x14ac:dyDescent="0.25">
      <c r="I70">
        <v>77</v>
      </c>
      <c r="J70" s="2">
        <f t="shared" si="0"/>
        <v>83.396801761210853</v>
      </c>
      <c r="K70" s="2">
        <f t="shared" si="1"/>
        <v>141.75289955790731</v>
      </c>
      <c r="L70" s="2">
        <f t="shared" si="2"/>
        <v>184.71933459357277</v>
      </c>
      <c r="M70" s="2">
        <f t="shared" si="3"/>
        <v>101.32253283236192</v>
      </c>
      <c r="N70" s="2">
        <f t="shared" si="4"/>
        <v>42.966435035665455</v>
      </c>
      <c r="O70">
        <v>77</v>
      </c>
      <c r="P70" s="2">
        <f t="shared" si="17"/>
        <v>2105.3318680909733</v>
      </c>
      <c r="Q70" s="2">
        <f t="shared" si="18"/>
        <v>3578.5172876062111</v>
      </c>
      <c r="R70" s="2">
        <f t="shared" si="19"/>
        <v>4663.1944338336662</v>
      </c>
      <c r="S70" s="2">
        <f t="shared" si="5"/>
        <v>2557.8625657426928</v>
      </c>
      <c r="T70" s="2">
        <f t="shared" si="6"/>
        <v>1084.6771462274551</v>
      </c>
      <c r="U70" s="2">
        <f t="shared" si="7"/>
        <v>883.92100127825404</v>
      </c>
      <c r="V70" s="2">
        <f t="shared" si="8"/>
        <v>6.467285881647169</v>
      </c>
      <c r="W70" s="2">
        <f t="shared" si="20"/>
        <v>727.5398912316665</v>
      </c>
      <c r="X70" s="2">
        <f t="shared" si="9"/>
        <v>10.717844205902155</v>
      </c>
      <c r="Y70" s="2">
        <f t="shared" si="21"/>
        <v>374.83206564643007</v>
      </c>
      <c r="Z70" s="2">
        <f t="shared" si="10"/>
        <v>2.7520802811582152</v>
      </c>
      <c r="AA70" s="2">
        <f t="shared" si="22"/>
        <v>1236.6288268634903</v>
      </c>
      <c r="AB70" s="2">
        <f t="shared" si="11"/>
        <v>6.3055777436286249</v>
      </c>
      <c r="AC70" s="2"/>
      <c r="AD70" s="2">
        <f t="shared" si="12"/>
        <v>39.612188000000003</v>
      </c>
      <c r="AE70" s="2">
        <f t="shared" si="13"/>
        <v>12.80106257378984</v>
      </c>
      <c r="AF70" s="2">
        <f t="shared" si="14"/>
        <v>0.95091109698534637</v>
      </c>
      <c r="AG70" s="2">
        <f t="shared" si="23"/>
        <v>1.3727160806428542</v>
      </c>
      <c r="AH70" s="2">
        <f t="shared" si="24"/>
        <v>0.12807762963067895</v>
      </c>
      <c r="AI70" s="2">
        <f t="shared" si="25"/>
        <v>9.3302345209432633E-2</v>
      </c>
      <c r="AJ70" s="2">
        <f t="shared" si="26"/>
        <v>0.18806057020288777</v>
      </c>
      <c r="AK70" s="2">
        <f t="shared" si="15"/>
        <v>20.862489757396936</v>
      </c>
      <c r="AL70" s="2">
        <f t="shared" si="27"/>
        <v>62.534312003813916</v>
      </c>
      <c r="AM70" s="2">
        <f t="shared" si="16"/>
        <v>64.558301766883915</v>
      </c>
      <c r="AN70" s="2">
        <f t="shared" si="28"/>
        <v>77.194597791023412</v>
      </c>
      <c r="AO70">
        <f t="shared" si="29"/>
        <v>53.148588209542304</v>
      </c>
    </row>
    <row r="71" spans="9:41" x14ac:dyDescent="0.25">
      <c r="I71">
        <v>78</v>
      </c>
      <c r="J71" s="2">
        <f t="shared" si="0"/>
        <v>83.296555477952936</v>
      </c>
      <c r="K71" s="2">
        <f t="shared" si="1"/>
        <v>142.99854937129982</v>
      </c>
      <c r="L71" s="2">
        <f t="shared" si="2"/>
        <v>186.08056048112095</v>
      </c>
      <c r="M71" s="2">
        <f t="shared" si="3"/>
        <v>102.78400500316802</v>
      </c>
      <c r="N71" s="2">
        <f t="shared" si="4"/>
        <v>43.082011109821138</v>
      </c>
      <c r="O71">
        <v>78</v>
      </c>
      <c r="P71" s="2">
        <f t="shared" si="17"/>
        <v>2075.8421857571534</v>
      </c>
      <c r="Q71" s="2">
        <f t="shared" si="18"/>
        <v>3563.6818303439927</v>
      </c>
      <c r="R71" s="2">
        <f t="shared" si="19"/>
        <v>4637.333142764659</v>
      </c>
      <c r="S71" s="2">
        <f t="shared" si="5"/>
        <v>2561.4909570075056</v>
      </c>
      <c r="T71" s="2">
        <f t="shared" si="6"/>
        <v>1073.6513124206663</v>
      </c>
      <c r="U71" s="2">
        <f t="shared" si="7"/>
        <v>896.67064253225362</v>
      </c>
      <c r="V71" s="2">
        <f t="shared" si="8"/>
        <v>6.476381997943677</v>
      </c>
      <c r="W71" s="2">
        <f t="shared" si="20"/>
        <v>726.6653592534899</v>
      </c>
      <c r="X71" s="2">
        <f t="shared" si="9"/>
        <v>10.870103285664591</v>
      </c>
      <c r="Y71" s="2">
        <f t="shared" si="21"/>
        <v>375.84033218236937</v>
      </c>
      <c r="Z71" s="2">
        <f t="shared" si="10"/>
        <v>2.7241475115826193</v>
      </c>
      <c r="AA71" s="2">
        <f t="shared" si="22"/>
        <v>1247.4956696033739</v>
      </c>
      <c r="AB71" s="2">
        <f t="shared" si="11"/>
        <v>6.3318275980159253</v>
      </c>
      <c r="AC71" s="2"/>
      <c r="AD71" s="2">
        <f t="shared" si="12"/>
        <v>40.126632000000001</v>
      </c>
      <c r="AE71" s="2">
        <f t="shared" si="13"/>
        <v>12.411242603550296</v>
      </c>
      <c r="AF71" s="2">
        <f t="shared" si="14"/>
        <v>0.95380908118719099</v>
      </c>
      <c r="AG71" s="2">
        <f t="shared" si="23"/>
        <v>1.3377438596534328</v>
      </c>
      <c r="AH71" s="2">
        <f t="shared" si="24"/>
        <v>0.1230663430234043</v>
      </c>
      <c r="AI71" s="2">
        <f t="shared" si="25"/>
        <v>9.1995446015567514E-2</v>
      </c>
      <c r="AJ71" s="2">
        <f t="shared" si="26"/>
        <v>0.18324125308458777</v>
      </c>
      <c r="AK71" s="2">
        <f t="shared" si="15"/>
        <v>21.685915890751001</v>
      </c>
      <c r="AL71" s="2">
        <f t="shared" si="27"/>
        <v>61.610639587201938</v>
      </c>
      <c r="AM71" s="2">
        <f t="shared" si="16"/>
        <v>67.106367382157003</v>
      </c>
      <c r="AN71" s="2">
        <f t="shared" si="28"/>
        <v>75.892181989142799</v>
      </c>
      <c r="AO71">
        <f t="shared" si="29"/>
        <v>51.732280590036893</v>
      </c>
    </row>
    <row r="72" spans="9:41" x14ac:dyDescent="0.25">
      <c r="I72">
        <v>79</v>
      </c>
      <c r="J72" s="2">
        <f t="shared" si="0"/>
        <v>83.239647536583632</v>
      </c>
      <c r="K72" s="2">
        <f t="shared" si="1"/>
        <v>144.34001455307128</v>
      </c>
      <c r="L72" s="2">
        <f t="shared" si="2"/>
        <v>187.42580336793534</v>
      </c>
      <c r="M72" s="2">
        <f t="shared" si="3"/>
        <v>104.18615583135171</v>
      </c>
      <c r="N72" s="2">
        <f t="shared" si="4"/>
        <v>43.08578881486406</v>
      </c>
      <c r="O72">
        <v>79</v>
      </c>
      <c r="P72" s="2">
        <f t="shared" si="17"/>
        <v>2048.1654456339602</v>
      </c>
      <c r="Q72" s="2">
        <f t="shared" si="18"/>
        <v>3551.5795534810964</v>
      </c>
      <c r="R72" s="2">
        <f t="shared" si="19"/>
        <v>4611.7332958392972</v>
      </c>
      <c r="S72" s="2">
        <f t="shared" si="5"/>
        <v>2563.567850205337</v>
      </c>
      <c r="T72" s="2">
        <f t="shared" si="6"/>
        <v>1060.1537423582008</v>
      </c>
      <c r="U72" s="2">
        <f t="shared" si="7"/>
        <v>908.90277421457006</v>
      </c>
      <c r="V72" s="2">
        <f t="shared" si="8"/>
        <v>6.4815884725115875</v>
      </c>
      <c r="W72" s="2">
        <f t="shared" si="20"/>
        <v>726.16890379477115</v>
      </c>
      <c r="X72" s="2">
        <f t="shared" si="9"/>
        <v>11.016990356917022</v>
      </c>
      <c r="Y72" s="2">
        <f t="shared" si="21"/>
        <v>375.87328825572007</v>
      </c>
      <c r="Z72" s="2">
        <f t="shared" si="10"/>
        <v>2.6899510998510117</v>
      </c>
      <c r="AA72" s="2">
        <f t="shared" si="22"/>
        <v>1259.1983897536211</v>
      </c>
      <c r="AB72" s="2">
        <f t="shared" si="11"/>
        <v>6.3534037810875414</v>
      </c>
      <c r="AC72" s="2"/>
      <c r="AD72" s="2">
        <f t="shared" si="12"/>
        <v>40.641075999999998</v>
      </c>
      <c r="AE72" s="2">
        <f t="shared" si="13"/>
        <v>12.036132030123376</v>
      </c>
      <c r="AF72" s="2">
        <f t="shared" si="14"/>
        <v>0.95651839518826143</v>
      </c>
      <c r="AG72" s="2">
        <f t="shared" si="23"/>
        <v>1.3040912741758508</v>
      </c>
      <c r="AH72" s="2">
        <f t="shared" si="24"/>
        <v>0.11837091909198921</v>
      </c>
      <c r="AI72" s="2">
        <f t="shared" si="25"/>
        <v>9.0768891285463379E-2</v>
      </c>
      <c r="AJ72" s="2">
        <f t="shared" si="26"/>
        <v>0.17873055489989495</v>
      </c>
      <c r="AK72" s="2">
        <f t="shared" si="15"/>
        <v>22.530728528928304</v>
      </c>
      <c r="AL72" s="2">
        <f t="shared" si="27"/>
        <v>60.708919007655325</v>
      </c>
      <c r="AM72" s="2">
        <f t="shared" si="16"/>
        <v>69.720612846919423</v>
      </c>
      <c r="AN72" s="2">
        <f t="shared" si="28"/>
        <v>74.619401706151876</v>
      </c>
      <c r="AO72">
        <f t="shared" si="29"/>
        <v>50.396437477048103</v>
      </c>
    </row>
    <row r="73" spans="9:41" x14ac:dyDescent="0.25">
      <c r="I73">
        <v>80</v>
      </c>
      <c r="J73" s="2">
        <f t="shared" si="0"/>
        <v>83.225533538566495</v>
      </c>
      <c r="K73" s="2">
        <f t="shared" si="1"/>
        <v>145.77705681430831</v>
      </c>
      <c r="L73" s="2">
        <f t="shared" si="2"/>
        <v>188.75531249999997</v>
      </c>
      <c r="M73" s="2">
        <f t="shared" si="3"/>
        <v>105.52977896143348</v>
      </c>
      <c r="N73" s="2">
        <f t="shared" si="4"/>
        <v>42.978255685691664</v>
      </c>
      <c r="O73">
        <v>80</v>
      </c>
      <c r="P73" s="2">
        <f t="shared" si="17"/>
        <v>2022.2204345508571</v>
      </c>
      <c r="Q73" s="2">
        <f t="shared" si="18"/>
        <v>3542.1021727901457</v>
      </c>
      <c r="R73" s="2">
        <f t="shared" si="19"/>
        <v>4586.3911451003405</v>
      </c>
      <c r="S73" s="2">
        <f t="shared" si="5"/>
        <v>2564.1707105494834</v>
      </c>
      <c r="T73" s="2">
        <f t="shared" si="6"/>
        <v>1044.2889723101948</v>
      </c>
      <c r="U73" s="2">
        <f t="shared" si="7"/>
        <v>920.62431994860219</v>
      </c>
      <c r="V73" s="2">
        <f t="shared" si="8"/>
        <v>6.4830997371503587</v>
      </c>
      <c r="W73" s="2">
        <f t="shared" si="20"/>
        <v>726.04577561280985</v>
      </c>
      <c r="X73" s="2">
        <f t="shared" si="9"/>
        <v>11.158337923200587</v>
      </c>
      <c r="Y73" s="2">
        <f t="shared" si="21"/>
        <v>374.9351870402096</v>
      </c>
      <c r="Z73" s="2">
        <f t="shared" si="10"/>
        <v>2.6497548810194149</v>
      </c>
      <c r="AA73" s="2">
        <f t="shared" si="22"/>
        <v>1271.7349085212024</v>
      </c>
      <c r="AB73" s="2">
        <f t="shared" si="11"/>
        <v>6.3704031852208391</v>
      </c>
      <c r="AC73" s="2"/>
      <c r="AD73" s="2">
        <f t="shared" si="12"/>
        <v>41.155520000000003</v>
      </c>
      <c r="AE73" s="2">
        <f t="shared" si="13"/>
        <v>11.674999999999997</v>
      </c>
      <c r="AF73" s="2">
        <f t="shared" si="14"/>
        <v>0.95905280840891771</v>
      </c>
      <c r="AG73" s="2">
        <f t="shared" si="23"/>
        <v>1.2716927565830443</v>
      </c>
      <c r="AH73" s="2">
        <f t="shared" si="24"/>
        <v>0.11396793728023967</v>
      </c>
      <c r="AI73" s="2">
        <f t="shared" si="25"/>
        <v>8.9619081881431889E-2</v>
      </c>
      <c r="AJ73" s="2">
        <f t="shared" si="26"/>
        <v>0.17450541500638411</v>
      </c>
      <c r="AK73" s="2">
        <f t="shared" si="15"/>
        <v>23.39720185788811</v>
      </c>
      <c r="AL73" s="2">
        <f t="shared" si="27"/>
        <v>59.828331680678382</v>
      </c>
      <c r="AM73" s="2">
        <f t="shared" si="16"/>
        <v>72.401886620780019</v>
      </c>
      <c r="AN73" s="2">
        <f t="shared" si="28"/>
        <v>73.375170193528277</v>
      </c>
      <c r="AO73">
        <f t="shared" si="29"/>
        <v>49.136068127698472</v>
      </c>
    </row>
    <row r="74" spans="9:41" x14ac:dyDescent="0.25">
      <c r="I74">
        <v>81</v>
      </c>
      <c r="J74" s="2">
        <f t="shared" si="0"/>
        <v>83.25370956728429</v>
      </c>
      <c r="K74" s="2">
        <f t="shared" si="1"/>
        <v>147.30949184198931</v>
      </c>
      <c r="L74" s="2">
        <f t="shared" si="2"/>
        <v>190.06933228360762</v>
      </c>
      <c r="M74" s="2">
        <f t="shared" si="3"/>
        <v>106.81562271632333</v>
      </c>
      <c r="N74" s="2">
        <f t="shared" si="4"/>
        <v>42.759840441618309</v>
      </c>
      <c r="O74">
        <v>81</v>
      </c>
      <c r="P74" s="2">
        <f t="shared" si="17"/>
        <v>1997.9309213534307</v>
      </c>
      <c r="Q74" s="2">
        <f t="shared" si="18"/>
        <v>3535.148046731917</v>
      </c>
      <c r="R74" s="2">
        <f t="shared" si="19"/>
        <v>4561.3030115314623</v>
      </c>
      <c r="S74" s="2">
        <f t="shared" si="5"/>
        <v>2563.3720901780316</v>
      </c>
      <c r="T74" s="2">
        <f t="shared" si="6"/>
        <v>1026.1549647995453</v>
      </c>
      <c r="U74" s="2">
        <f t="shared" si="7"/>
        <v>931.84180797952331</v>
      </c>
      <c r="V74" s="2">
        <f t="shared" si="8"/>
        <v>6.4810977346743632</v>
      </c>
      <c r="W74" s="2">
        <f t="shared" si="20"/>
        <v>726.291578622467</v>
      </c>
      <c r="X74" s="2">
        <f t="shared" si="9"/>
        <v>11.293993562417244</v>
      </c>
      <c r="Y74" s="2">
        <f t="shared" si="21"/>
        <v>373.029768612157</v>
      </c>
      <c r="Z74" s="2">
        <f t="shared" si="10"/>
        <v>2.6038059503373492</v>
      </c>
      <c r="AA74" s="2">
        <f t="shared" si="22"/>
        <v>1285.1036179898333</v>
      </c>
      <c r="AB74" s="2">
        <f t="shared" si="11"/>
        <v>6.3829346510056224</v>
      </c>
      <c r="AC74" s="2"/>
      <c r="AD74" s="2">
        <f t="shared" si="12"/>
        <v>41.669964</v>
      </c>
      <c r="AE74" s="2">
        <f t="shared" si="13"/>
        <v>11.32716049382716</v>
      </c>
      <c r="AF74" s="2">
        <f t="shared" si="14"/>
        <v>0.96142497548465855</v>
      </c>
      <c r="AG74" s="2">
        <f t="shared" si="23"/>
        <v>1.2404867614893285</v>
      </c>
      <c r="AH74" s="2">
        <f t="shared" si="24"/>
        <v>0.10983597207078877</v>
      </c>
      <c r="AI74" s="2">
        <f t="shared" si="25"/>
        <v>8.8542639454628036E-2</v>
      </c>
      <c r="AJ74" s="2">
        <f t="shared" si="26"/>
        <v>0.17054474572157291</v>
      </c>
      <c r="AK74" s="2">
        <f t="shared" si="15"/>
        <v>24.285610063589669</v>
      </c>
      <c r="AL74" s="2">
        <f t="shared" si="27"/>
        <v>58.968099503694624</v>
      </c>
      <c r="AM74" s="2">
        <f t="shared" si="16"/>
        <v>75.151037163347553</v>
      </c>
      <c r="AN74" s="2">
        <f t="shared" si="28"/>
        <v>72.158454678641746</v>
      </c>
      <c r="AO74">
        <f t="shared" si="29"/>
        <v>47.946547814474492</v>
      </c>
    </row>
    <row r="75" spans="9:41" x14ac:dyDescent="0.25">
      <c r="I75">
        <v>82</v>
      </c>
      <c r="J75" s="2">
        <f t="shared" si="0"/>
        <v>83.32370971962925</v>
      </c>
      <c r="K75" s="2">
        <f t="shared" si="1"/>
        <v>148.93718600777231</v>
      </c>
      <c r="L75" s="2">
        <f t="shared" si="2"/>
        <v>191.36810239769247</v>
      </c>
      <c r="M75" s="2">
        <f t="shared" si="3"/>
        <v>108.04439267806322</v>
      </c>
      <c r="N75" s="2">
        <f t="shared" si="4"/>
        <v>42.430916389920156</v>
      </c>
      <c r="O75">
        <v>82</v>
      </c>
      <c r="P75" s="2">
        <f t="shared" si="17"/>
        <v>1975.2252946071744</v>
      </c>
      <c r="Q75" s="2">
        <f t="shared" si="18"/>
        <v>3530.6216933937371</v>
      </c>
      <c r="R75" s="2">
        <f t="shared" si="19"/>
        <v>4536.4652835164234</v>
      </c>
      <c r="S75" s="2">
        <f t="shared" si="5"/>
        <v>2561.239988909249</v>
      </c>
      <c r="T75" s="2">
        <f t="shared" si="6"/>
        <v>1005.8435901226862</v>
      </c>
      <c r="U75" s="2">
        <f t="shared" si="7"/>
        <v>942.56139368824984</v>
      </c>
      <c r="V75" s="2">
        <f t="shared" si="8"/>
        <v>6.4757528494956702</v>
      </c>
      <c r="W75" s="2">
        <f t="shared" si="20"/>
        <v>726.90224836216601</v>
      </c>
      <c r="X75" s="2">
        <f t="shared" si="9"/>
        <v>11.423820374074122</v>
      </c>
      <c r="Y75" s="2">
        <f t="shared" si="21"/>
        <v>370.16028964243395</v>
      </c>
      <c r="Z75" s="2">
        <f t="shared" si="10"/>
        <v>2.5523359119478162</v>
      </c>
      <c r="AA75" s="2">
        <f t="shared" si="22"/>
        <v>1299.3033524079817</v>
      </c>
      <c r="AB75" s="2">
        <f t="shared" si="11"/>
        <v>6.3911177473761649</v>
      </c>
      <c r="AC75" s="2"/>
      <c r="AD75" s="2">
        <f t="shared" si="12"/>
        <v>42.184407999999998</v>
      </c>
      <c r="AE75" s="2">
        <f t="shared" si="13"/>
        <v>10.991969066032125</v>
      </c>
      <c r="AF75" s="2">
        <f t="shared" si="14"/>
        <v>0.96364653429923008</v>
      </c>
      <c r="AG75" s="2">
        <f t="shared" si="23"/>
        <v>1.2104154732497747</v>
      </c>
      <c r="AH75" s="2">
        <f t="shared" si="24"/>
        <v>0.10595540139940941</v>
      </c>
      <c r="AI75" s="2">
        <f t="shared" si="25"/>
        <v>8.7536390389108182E-2</v>
      </c>
      <c r="AJ75" s="2">
        <f t="shared" si="26"/>
        <v>0.16682924234282853</v>
      </c>
      <c r="AK75" s="2">
        <f t="shared" si="15"/>
        <v>25.196227331992276</v>
      </c>
      <c r="AL75" s="2">
        <f t="shared" si="27"/>
        <v>58.127482387636974</v>
      </c>
      <c r="AM75" s="2">
        <f t="shared" si="16"/>
        <v>77.968912934230886</v>
      </c>
      <c r="AN75" s="2">
        <f t="shared" si="28"/>
        <v>70.968273073541425</v>
      </c>
      <c r="AO75">
        <f t="shared" si="29"/>
        <v>46.823586918824951</v>
      </c>
    </row>
    <row r="76" spans="9:41" x14ac:dyDescent="0.25">
      <c r="I76">
        <v>83</v>
      </c>
      <c r="J76" s="2">
        <f t="shared" si="0"/>
        <v>83.435103816032665</v>
      </c>
      <c r="K76" s="2">
        <f t="shared" si="1"/>
        <v>150.66005331470075</v>
      </c>
      <c r="L76" s="2">
        <f t="shared" si="2"/>
        <v>192.65185790313205</v>
      </c>
      <c r="M76" s="2">
        <f t="shared" si="3"/>
        <v>109.21675408709939</v>
      </c>
      <c r="N76" s="2">
        <f t="shared" si="4"/>
        <v>41.991804588431307</v>
      </c>
      <c r="O76">
        <v>83</v>
      </c>
      <c r="P76" s="2">
        <f t="shared" si="17"/>
        <v>1954.036230670386</v>
      </c>
      <c r="Q76" s="2">
        <f t="shared" si="18"/>
        <v>3528.4333479200036</v>
      </c>
      <c r="R76" s="2">
        <f t="shared" si="19"/>
        <v>4511.8744153386615</v>
      </c>
      <c r="S76" s="2">
        <f t="shared" si="5"/>
        <v>2557.8381846682755</v>
      </c>
      <c r="T76" s="2">
        <f t="shared" si="6"/>
        <v>983.44106741865789</v>
      </c>
      <c r="U76" s="2">
        <f t="shared" si="7"/>
        <v>952.78888052229627</v>
      </c>
      <c r="V76" s="2">
        <f t="shared" si="8"/>
        <v>6.4672247589368581</v>
      </c>
      <c r="W76" s="2">
        <f t="shared" si="20"/>
        <v>727.87403201657105</v>
      </c>
      <c r="X76" s="2">
        <f t="shared" si="9"/>
        <v>11.547697330145503</v>
      </c>
      <c r="Y76" s="2">
        <f t="shared" si="21"/>
        <v>366.32955098643021</v>
      </c>
      <c r="Z76" s="2">
        <f t="shared" si="10"/>
        <v>2.495562022337626</v>
      </c>
      <c r="AA76" s="2">
        <f t="shared" si="22"/>
        <v>1314.3333615524373</v>
      </c>
      <c r="AB76" s="2">
        <f t="shared" si="11"/>
        <v>6.3950815387292899</v>
      </c>
      <c r="AC76" s="2"/>
      <c r="AD76" s="2">
        <f t="shared" si="12"/>
        <v>42.698852000000002</v>
      </c>
      <c r="AE76" s="2">
        <f t="shared" si="13"/>
        <v>10.66881985774423</v>
      </c>
      <c r="AF76" s="2">
        <f t="shared" si="14"/>
        <v>0.96572819489576178</v>
      </c>
      <c r="AG76" s="2">
        <f t="shared" si="23"/>
        <v>1.1814245379781514</v>
      </c>
      <c r="AH76" s="2">
        <f t="shared" si="24"/>
        <v>0.10230823550371533</v>
      </c>
      <c r="AI76" s="2">
        <f t="shared" si="25"/>
        <v>8.6597351091760852E-2</v>
      </c>
      <c r="AJ76" s="2">
        <f t="shared" si="26"/>
        <v>0.16334121346707592</v>
      </c>
      <c r="AK76" s="2">
        <f t="shared" si="15"/>
        <v>26.129327849055205</v>
      </c>
      <c r="AL76" s="2">
        <f t="shared" si="27"/>
        <v>57.305775966977464</v>
      </c>
      <c r="AM76" s="2">
        <f t="shared" si="16"/>
        <v>80.856362393038935</v>
      </c>
      <c r="AN76" s="2">
        <f t="shared" si="28"/>
        <v>69.803690921661826</v>
      </c>
      <c r="AO76">
        <f t="shared" si="29"/>
        <v>45.763202970196616</v>
      </c>
    </row>
    <row r="77" spans="9:41" x14ac:dyDescent="0.25">
      <c r="I77">
        <v>84</v>
      </c>
      <c r="J77" s="2">
        <f t="shared" si="0"/>
        <v>83.587495274063627</v>
      </c>
      <c r="K77" s="2">
        <f t="shared" si="1"/>
        <v>152.47805256200164</v>
      </c>
      <c r="L77" s="2">
        <f t="shared" si="2"/>
        <v>193.92082934911241</v>
      </c>
      <c r="M77" s="2">
        <f t="shared" si="3"/>
        <v>110.33333407504878</v>
      </c>
      <c r="N77" s="2">
        <f t="shared" si="4"/>
        <v>41.442776787110773</v>
      </c>
      <c r="O77">
        <v>84</v>
      </c>
      <c r="P77" s="2">
        <f t="shared" si="17"/>
        <v>1934.3003892612965</v>
      </c>
      <c r="Q77" s="2">
        <f t="shared" si="18"/>
        <v>3528.4985566016912</v>
      </c>
      <c r="R77" s="2">
        <f t="shared" si="19"/>
        <v>4487.5269257200935</v>
      </c>
      <c r="S77" s="2">
        <f t="shared" si="5"/>
        <v>2553.226536458797</v>
      </c>
      <c r="T77" s="2">
        <f t="shared" si="6"/>
        <v>959.02836911840222</v>
      </c>
      <c r="U77" s="2">
        <f t="shared" si="7"/>
        <v>962.52973947406008</v>
      </c>
      <c r="V77" s="2">
        <f t="shared" si="8"/>
        <v>6.4556632128545903</v>
      </c>
      <c r="W77" s="2">
        <f t="shared" si="20"/>
        <v>729.20346986621337</v>
      </c>
      <c r="X77" s="2">
        <f t="shared" si="9"/>
        <v>11.665519527986737</v>
      </c>
      <c r="Y77" s="2">
        <f t="shared" si="21"/>
        <v>361.53992334579709</v>
      </c>
      <c r="Z77" s="2">
        <f t="shared" si="10"/>
        <v>2.433688238452536</v>
      </c>
      <c r="AA77" s="2">
        <f t="shared" si="22"/>
        <v>1330.1932859944766</v>
      </c>
      <c r="AB77" s="2">
        <f t="shared" si="11"/>
        <v>6.3949633539462338</v>
      </c>
      <c r="AC77" s="2"/>
      <c r="AD77" s="2">
        <f t="shared" si="12"/>
        <v>43.213296</v>
      </c>
      <c r="AE77" s="2">
        <f t="shared" si="13"/>
        <v>10.357142857142858</v>
      </c>
      <c r="AF77" s="2">
        <f t="shared" si="14"/>
        <v>0.96767982013195841</v>
      </c>
      <c r="AG77" s="2">
        <f t="shared" si="23"/>
        <v>1.1534628177623987</v>
      </c>
      <c r="AH77" s="2">
        <f t="shared" si="24"/>
        <v>9.8877963814224243E-2</v>
      </c>
      <c r="AI77" s="2">
        <f t="shared" si="25"/>
        <v>8.5722714500704497E-2</v>
      </c>
      <c r="AJ77" s="2">
        <f t="shared" si="26"/>
        <v>0.1600644292310209</v>
      </c>
      <c r="AK77" s="2">
        <f t="shared" si="15"/>
        <v>27.085185800737712</v>
      </c>
      <c r="AL77" s="2">
        <f t="shared" si="27"/>
        <v>56.502309473325923</v>
      </c>
      <c r="AM77" s="2">
        <f t="shared" si="16"/>
        <v>83.814233999380434</v>
      </c>
      <c r="AN77" s="2">
        <f t="shared" si="28"/>
        <v>68.663818562621202</v>
      </c>
      <c r="AO77">
        <f t="shared" si="29"/>
        <v>44.761695318526421</v>
      </c>
    </row>
    <row r="78" spans="9:41" x14ac:dyDescent="0.25">
      <c r="I78">
        <v>85</v>
      </c>
      <c r="J78" s="2">
        <f t="shared" si="0"/>
        <v>83.78051913212704</v>
      </c>
      <c r="K78" s="2">
        <f t="shared" si="1"/>
        <v>154.39118471001652</v>
      </c>
      <c r="L78" s="2">
        <f t="shared" si="2"/>
        <v>195.17524287664594</v>
      </c>
      <c r="M78" s="2">
        <f t="shared" si="3"/>
        <v>111.3947237445189</v>
      </c>
      <c r="N78" s="2">
        <f t="shared" si="4"/>
        <v>40.784058166629421</v>
      </c>
      <c r="O78">
        <v>85</v>
      </c>
      <c r="P78" s="2">
        <f t="shared" si="17"/>
        <v>1915.9581339471702</v>
      </c>
      <c r="Q78" s="2">
        <f t="shared" si="18"/>
        <v>3530.7378041951515</v>
      </c>
      <c r="R78" s="2">
        <f t="shared" si="19"/>
        <v>4463.4193963979369</v>
      </c>
      <c r="S78" s="2">
        <f t="shared" si="5"/>
        <v>2547.4612624507668</v>
      </c>
      <c r="T78" s="2">
        <f t="shared" si="6"/>
        <v>932.6815922027854</v>
      </c>
      <c r="U78" s="2">
        <f t="shared" si="7"/>
        <v>971.78912722482482</v>
      </c>
      <c r="V78" s="2">
        <f t="shared" si="8"/>
        <v>6.4412087483544243</v>
      </c>
      <c r="W78" s="2">
        <f t="shared" si="20"/>
        <v>730.88737804656159</v>
      </c>
      <c r="X78" s="2">
        <f t="shared" si="9"/>
        <v>11.777198344847646</v>
      </c>
      <c r="Y78" s="2">
        <f t="shared" si="21"/>
        <v>355.7933711594257</v>
      </c>
      <c r="Z78" s="2">
        <f t="shared" si="10"/>
        <v>2.3669061793704347</v>
      </c>
      <c r="AA78" s="2">
        <f t="shared" si="22"/>
        <v>1346.8831341119605</v>
      </c>
      <c r="AB78" s="2">
        <f t="shared" si="11"/>
        <v>6.3909075709641119</v>
      </c>
      <c r="AC78" s="2"/>
      <c r="AD78" s="2">
        <f t="shared" si="12"/>
        <v>43.727740000000004</v>
      </c>
      <c r="AE78" s="2">
        <f t="shared" si="13"/>
        <v>10.05640138408304</v>
      </c>
      <c r="AF78" s="2">
        <f t="shared" si="14"/>
        <v>0.96951049886691931</v>
      </c>
      <c r="AG78" s="2">
        <f t="shared" si="23"/>
        <v>1.1264821650008972</v>
      </c>
      <c r="AH78" s="2">
        <f t="shared" si="24"/>
        <v>9.5649417800093076E-2</v>
      </c>
      <c r="AI78" s="2">
        <f t="shared" si="25"/>
        <v>8.4909837698155563E-2</v>
      </c>
      <c r="AJ78" s="2">
        <f t="shared" si="26"/>
        <v>0.1569839853955988</v>
      </c>
      <c r="AK78" s="2">
        <f t="shared" si="15"/>
        <v>28.064075372999095</v>
      </c>
      <c r="AL78" s="2">
        <f t="shared" si="27"/>
        <v>55.716443759127948</v>
      </c>
      <c r="AM78" s="2">
        <f t="shared" si="16"/>
        <v>86.843376212864314</v>
      </c>
      <c r="AN78" s="2">
        <f t="shared" si="28"/>
        <v>67.547808497152204</v>
      </c>
      <c r="AO78">
        <f t="shared" si="29"/>
        <v>43.815622164492609</v>
      </c>
    </row>
    <row r="79" spans="9:41" x14ac:dyDescent="0.25">
      <c r="I79">
        <v>86</v>
      </c>
      <c r="J79" s="2">
        <f t="shared" si="0"/>
        <v>84.013840211042762</v>
      </c>
      <c r="K79" s="2">
        <f t="shared" si="1"/>
        <v>156.39949042897345</v>
      </c>
      <c r="L79" s="2">
        <f t="shared" si="2"/>
        <v>196.41532031932869</v>
      </c>
      <c r="M79" s="2">
        <f t="shared" si="3"/>
        <v>112.40148010828592</v>
      </c>
      <c r="N79" s="2">
        <f t="shared" si="4"/>
        <v>40.015829890355235</v>
      </c>
      <c r="O79">
        <v>86</v>
      </c>
      <c r="P79" s="2">
        <f t="shared" si="17"/>
        <v>1898.9532752506691</v>
      </c>
      <c r="Q79" s="2">
        <f t="shared" si="18"/>
        <v>3535.0761713972674</v>
      </c>
      <c r="R79" s="2">
        <f t="shared" si="19"/>
        <v>4439.5484707384403</v>
      </c>
      <c r="S79" s="2">
        <f t="shared" si="5"/>
        <v>2540.595195487771</v>
      </c>
      <c r="T79" s="2">
        <f t="shared" si="6"/>
        <v>904.47229934117286</v>
      </c>
      <c r="U79" s="2">
        <f t="shared" si="7"/>
        <v>980.57190306182986</v>
      </c>
      <c r="V79" s="2">
        <f t="shared" si="8"/>
        <v>6.4239933456692047</v>
      </c>
      <c r="W79" s="2">
        <f t="shared" si="20"/>
        <v>732.92283250994046</v>
      </c>
      <c r="X79" s="2">
        <f t="shared" si="9"/>
        <v>11.882661494628605</v>
      </c>
      <c r="Y79" s="2">
        <f t="shared" si="21"/>
        <v>349.0914748665445</v>
      </c>
      <c r="Z79" s="2">
        <f t="shared" si="10"/>
        <v>2.2953960095176913</v>
      </c>
      <c r="AA79" s="2">
        <f t="shared" si="22"/>
        <v>1364.4032607052259</v>
      </c>
      <c r="AB79" s="2">
        <f t="shared" si="11"/>
        <v>6.3830644291325562</v>
      </c>
      <c r="AC79" s="2"/>
      <c r="AD79" s="2">
        <f t="shared" si="12"/>
        <v>44.242184000000002</v>
      </c>
      <c r="AE79" s="2">
        <f t="shared" si="13"/>
        <v>9.7660897782585181</v>
      </c>
      <c r="AF79" s="2">
        <f t="shared" si="14"/>
        <v>0.97122861239427571</v>
      </c>
      <c r="AG79" s="2">
        <f t="shared" si="23"/>
        <v>1.1004372149988486</v>
      </c>
      <c r="AH79" s="2">
        <f t="shared" si="24"/>
        <v>9.2608647944426109E-2</v>
      </c>
      <c r="AI79" s="2">
        <f t="shared" si="25"/>
        <v>8.4156230525630676E-2</v>
      </c>
      <c r="AJ79" s="2">
        <f t="shared" si="26"/>
        <v>0.15408618145976219</v>
      </c>
      <c r="AK79" s="2">
        <f t="shared" si="15"/>
        <v>29.066270751798584</v>
      </c>
      <c r="AL79" s="2">
        <f t="shared" si="27"/>
        <v>54.947569459244178</v>
      </c>
      <c r="AM79" s="2">
        <f t="shared" si="16"/>
        <v>89.944637493099307</v>
      </c>
      <c r="AN79" s="2">
        <f t="shared" si="28"/>
        <v>66.454852935874143</v>
      </c>
      <c r="AO79">
        <f t="shared" si="29"/>
        <v>42.921779703521622</v>
      </c>
    </row>
    <row r="80" spans="9:41" x14ac:dyDescent="0.25">
      <c r="I80">
        <v>87</v>
      </c>
      <c r="J80" s="2">
        <f t="shared" si="0"/>
        <v>84.287151402412505</v>
      </c>
      <c r="K80" s="2">
        <f t="shared" si="1"/>
        <v>158.50304781680973</v>
      </c>
      <c r="L80" s="2">
        <f t="shared" si="2"/>
        <v>197.64127930142115</v>
      </c>
      <c r="M80" s="2">
        <f t="shared" si="3"/>
        <v>113.35412789900865</v>
      </c>
      <c r="N80" s="2">
        <f t="shared" si="4"/>
        <v>39.138231484611424</v>
      </c>
      <c r="O80">
        <v>87</v>
      </c>
      <c r="P80" s="2">
        <f t="shared" si="17"/>
        <v>1883.2328343058487</v>
      </c>
      <c r="Q80" s="2">
        <f t="shared" si="18"/>
        <v>3541.4430197201123</v>
      </c>
      <c r="R80" s="2">
        <f t="shared" si="19"/>
        <v>4415.9108523864033</v>
      </c>
      <c r="S80" s="2">
        <f t="shared" si="5"/>
        <v>2532.6780180805545</v>
      </c>
      <c r="T80" s="2">
        <f t="shared" si="6"/>
        <v>874.46783266629109</v>
      </c>
      <c r="U80" s="2">
        <f t="shared" si="7"/>
        <v>988.88264466591431</v>
      </c>
      <c r="V80" s="2">
        <f t="shared" si="8"/>
        <v>6.4041410306454658</v>
      </c>
      <c r="W80" s="2">
        <f t="shared" si="20"/>
        <v>735.30715409352968</v>
      </c>
      <c r="X80" s="2">
        <f t="shared" si="9"/>
        <v>11.981852988580254</v>
      </c>
      <c r="Y80" s="2">
        <f t="shared" si="21"/>
        <v>341.43545167169691</v>
      </c>
      <c r="Z80" s="2">
        <f t="shared" si="10"/>
        <v>2.2193272506050645</v>
      </c>
      <c r="AA80" s="2">
        <f t="shared" si="22"/>
        <v>1382.754347087747</v>
      </c>
      <c r="AB80" s="2">
        <f t="shared" si="11"/>
        <v>6.3715888800897131</v>
      </c>
      <c r="AC80" s="2"/>
      <c r="AD80" s="2">
        <f t="shared" si="12"/>
        <v>44.756627999999999</v>
      </c>
      <c r="AE80" s="2">
        <f t="shared" si="13"/>
        <v>9.4857312722948848</v>
      </c>
      <c r="AF80" s="2">
        <f t="shared" si="14"/>
        <v>0.97284189476906424</v>
      </c>
      <c r="AG80" s="2">
        <f t="shared" si="23"/>
        <v>1.0752851951554345</v>
      </c>
      <c r="AH80" s="2">
        <f t="shared" si="24"/>
        <v>8.9742813251028425E-2</v>
      </c>
      <c r="AI80" s="2">
        <f t="shared" si="25"/>
        <v>8.3459545109849612E-2</v>
      </c>
      <c r="AJ80" s="2">
        <f t="shared" si="26"/>
        <v>0.15135841121464422</v>
      </c>
      <c r="AK80" s="2">
        <f t="shared" si="15"/>
        <v>30.092046123095482</v>
      </c>
      <c r="AL80" s="2">
        <f t="shared" si="27"/>
        <v>54.195105279317019</v>
      </c>
      <c r="AM80" s="2">
        <f t="shared" si="16"/>
        <v>93.118866299694304</v>
      </c>
      <c r="AN80" s="2">
        <f t="shared" si="28"/>
        <v>65.384181517115437</v>
      </c>
      <c r="AO80">
        <f t="shared" si="29"/>
        <v>42.077183167280801</v>
      </c>
    </row>
    <row r="81" spans="9:41" x14ac:dyDescent="0.25">
      <c r="I81">
        <v>88</v>
      </c>
      <c r="J81" s="2">
        <f t="shared" si="0"/>
        <v>84.600172073689293</v>
      </c>
      <c r="K81" s="2">
        <f t="shared" si="1"/>
        <v>160.70197027259775</v>
      </c>
      <c r="L81" s="2">
        <f t="shared" si="2"/>
        <v>198.85333333333335</v>
      </c>
      <c r="M81" s="2">
        <f t="shared" si="3"/>
        <v>114.25316125964406</v>
      </c>
      <c r="N81" s="2">
        <f t="shared" si="4"/>
        <v>38.151363060735605</v>
      </c>
      <c r="O81">
        <v>88</v>
      </c>
      <c r="P81" s="2">
        <f t="shared" si="17"/>
        <v>1868.7468252063763</v>
      </c>
      <c r="Q81" s="2">
        <f t="shared" si="18"/>
        <v>3549.7717012885782</v>
      </c>
      <c r="R81" s="2">
        <f t="shared" si="19"/>
        <v>4392.5033039494474</v>
      </c>
      <c r="S81" s="2">
        <f t="shared" si="5"/>
        <v>2523.7564787430711</v>
      </c>
      <c r="T81" s="2">
        <f t="shared" si="6"/>
        <v>842.73160266086916</v>
      </c>
      <c r="U81" s="2">
        <f t="shared" si="7"/>
        <v>996.72566285842424</v>
      </c>
      <c r="V81" s="2">
        <f t="shared" si="8"/>
        <v>6.38176842872533</v>
      </c>
      <c r="W81" s="2">
        <f t="shared" si="20"/>
        <v>738.03789460545045</v>
      </c>
      <c r="X81" s="2">
        <f t="shared" si="9"/>
        <v>12.074733002651687</v>
      </c>
      <c r="Y81" s="2">
        <f t="shared" si="21"/>
        <v>332.82617492961759</v>
      </c>
      <c r="Z81" s="2">
        <f t="shared" si="10"/>
        <v>2.1388595287392911</v>
      </c>
      <c r="AA81" s="2">
        <f t="shared" si="22"/>
        <v>1401.937382534257</v>
      </c>
      <c r="AB81" s="2">
        <f t="shared" si="11"/>
        <v>6.3566394863447053</v>
      </c>
      <c r="AC81" s="2"/>
      <c r="AD81" s="2">
        <f t="shared" si="12"/>
        <v>45.271072000000004</v>
      </c>
      <c r="AE81" s="2">
        <f t="shared" si="13"/>
        <v>9.2148760330578483</v>
      </c>
      <c r="AF81" s="2">
        <f t="shared" si="14"/>
        <v>0.97435748761402152</v>
      </c>
      <c r="AG81" s="2">
        <f t="shared" si="23"/>
        <v>1.0509857492421852</v>
      </c>
      <c r="AH81" s="2">
        <f t="shared" si="24"/>
        <v>8.7040081881014031E-2</v>
      </c>
      <c r="AI81" s="2">
        <f t="shared" si="25"/>
        <v>8.2817566217024741E-2</v>
      </c>
      <c r="AJ81" s="2">
        <f t="shared" si="26"/>
        <v>0.14878906434473763</v>
      </c>
      <c r="AK81" s="2">
        <f t="shared" si="15"/>
        <v>31.141675672849068</v>
      </c>
      <c r="AL81" s="2">
        <f t="shared" si="27"/>
        <v>53.458496400840218</v>
      </c>
      <c r="AM81" s="2">
        <f t="shared" si="16"/>
        <v>96.366911092258206</v>
      </c>
      <c r="AN81" s="2">
        <f t="shared" si="28"/>
        <v>64.335059180339528</v>
      </c>
      <c r="AO81">
        <f t="shared" si="29"/>
        <v>41.279049570692209</v>
      </c>
    </row>
    <row r="82" spans="9:41" x14ac:dyDescent="0.25">
      <c r="I82">
        <v>89</v>
      </c>
      <c r="J82" s="2">
        <f t="shared" si="0"/>
        <v>84.952646580769823</v>
      </c>
      <c r="K82" s="2">
        <f t="shared" si="1"/>
        <v>162.99640451333457</v>
      </c>
      <c r="L82" s="2">
        <f t="shared" si="2"/>
        <v>200.05169190459239</v>
      </c>
      <c r="M82" s="2">
        <f t="shared" si="3"/>
        <v>115.09904532382257</v>
      </c>
      <c r="N82" s="2">
        <f t="shared" si="4"/>
        <v>37.055287391257821</v>
      </c>
      <c r="O82">
        <v>89</v>
      </c>
      <c r="P82" s="2">
        <f t="shared" si="17"/>
        <v>1855.4480543753143</v>
      </c>
      <c r="Q82" s="2">
        <f t="shared" si="18"/>
        <v>3559.9992913334113</v>
      </c>
      <c r="R82" s="2">
        <f t="shared" si="19"/>
        <v>4369.3226457160026</v>
      </c>
      <c r="S82" s="2">
        <f t="shared" si="5"/>
        <v>2513.8745913406883</v>
      </c>
      <c r="T82" s="2">
        <f t="shared" si="6"/>
        <v>809.32335438259133</v>
      </c>
      <c r="U82" s="2">
        <f t="shared" si="7"/>
        <v>1004.1050153881429</v>
      </c>
      <c r="V82" s="2">
        <f t="shared" si="8"/>
        <v>6.3569852748164291</v>
      </c>
      <c r="W82" s="2">
        <f t="shared" si="20"/>
        <v>741.11282384887113</v>
      </c>
      <c r="X82" s="2">
        <f t="shared" si="9"/>
        <v>12.161277655125179</v>
      </c>
      <c r="Y82" s="2">
        <f t="shared" si="21"/>
        <v>323.26419225746605</v>
      </c>
      <c r="Z82" s="2">
        <f t="shared" si="10"/>
        <v>2.0541432625241547</v>
      </c>
      <c r="AA82" s="2">
        <f t="shared" si="22"/>
        <v>1421.953646979548</v>
      </c>
      <c r="AB82" s="2">
        <f t="shared" si="11"/>
        <v>6.3383773752011994</v>
      </c>
      <c r="AC82" s="2"/>
      <c r="AD82" s="2">
        <f t="shared" si="12"/>
        <v>45.785516000000001</v>
      </c>
      <c r="AE82" s="2">
        <f t="shared" si="13"/>
        <v>8.9530993561419017</v>
      </c>
      <c r="AF82" s="2">
        <f t="shared" si="14"/>
        <v>0.97578198993457976</v>
      </c>
      <c r="AG82" s="2">
        <f t="shared" si="23"/>
        <v>1.0275007754237451</v>
      </c>
      <c r="AH82" s="2">
        <f t="shared" si="24"/>
        <v>8.4489541688140046E-2</v>
      </c>
      <c r="AI82" s="2">
        <f t="shared" si="25"/>
        <v>8.222820236149822E-2</v>
      </c>
      <c r="AJ82" s="2">
        <f t="shared" si="26"/>
        <v>0.14636743785236533</v>
      </c>
      <c r="AK82" s="2">
        <f t="shared" si="15"/>
        <v>32.215433587018588</v>
      </c>
      <c r="AL82" s="2">
        <f t="shared" si="27"/>
        <v>52.737212993751236</v>
      </c>
      <c r="AM82" s="2">
        <f t="shared" si="16"/>
        <v>99.689620330399705</v>
      </c>
      <c r="AN82" s="2">
        <f t="shared" si="28"/>
        <v>63.306784182934869</v>
      </c>
      <c r="AO82">
        <f t="shared" si="29"/>
        <v>40.524781993836527</v>
      </c>
    </row>
    <row r="83" spans="9:41" x14ac:dyDescent="0.25">
      <c r="I83">
        <v>90</v>
      </c>
      <c r="J83" s="2">
        <f t="shared" si="0"/>
        <v>85.344342879747686</v>
      </c>
      <c r="K83" s="2">
        <f t="shared" si="1"/>
        <v>165.38652872294679</v>
      </c>
      <c r="L83" s="2">
        <f t="shared" si="2"/>
        <v>201.23656057436821</v>
      </c>
      <c r="M83" s="2">
        <f t="shared" si="3"/>
        <v>115.89221769462053</v>
      </c>
      <c r="N83" s="2">
        <f t="shared" si="4"/>
        <v>35.85003185142142</v>
      </c>
      <c r="O83">
        <v>90</v>
      </c>
      <c r="P83" s="2">
        <f t="shared" si="17"/>
        <v>1843.2919354519461</v>
      </c>
      <c r="Q83" s="2">
        <f t="shared" si="18"/>
        <v>3572.0663413736597</v>
      </c>
      <c r="R83" s="2">
        <f t="shared" si="19"/>
        <v>4346.3657544060134</v>
      </c>
      <c r="S83" s="2">
        <f t="shared" si="5"/>
        <v>2503.0738189540671</v>
      </c>
      <c r="T83" s="2">
        <f t="shared" si="6"/>
        <v>774.29941303235364</v>
      </c>
      <c r="U83" s="2">
        <f t="shared" si="7"/>
        <v>1011.024519831858</v>
      </c>
      <c r="V83" s="2">
        <f t="shared" si="8"/>
        <v>6.3298948830021393</v>
      </c>
      <c r="W83" s="2">
        <f t="shared" si="20"/>
        <v>744.52991751116974</v>
      </c>
      <c r="X83" s="2">
        <f t="shared" si="9"/>
        <v>12.241478699025235</v>
      </c>
      <c r="Y83" s="2">
        <f t="shared" si="21"/>
        <v>312.74974247233354</v>
      </c>
      <c r="Z83" s="2">
        <f t="shared" si="10"/>
        <v>1.9653202973913266</v>
      </c>
      <c r="AA83" s="2">
        <f t="shared" si="22"/>
        <v>1442.804694870694</v>
      </c>
      <c r="AB83" s="2">
        <f t="shared" si="11"/>
        <v>6.3169652541342893</v>
      </c>
      <c r="AC83" s="2"/>
      <c r="AD83" s="2">
        <f t="shared" si="12"/>
        <v>46.299959999999999</v>
      </c>
      <c r="AE83" s="2">
        <f t="shared" si="13"/>
        <v>8.6999999999999993</v>
      </c>
      <c r="AF83" s="2">
        <f t="shared" si="14"/>
        <v>0.97712150342047466</v>
      </c>
      <c r="AG83" s="2">
        <f t="shared" si="23"/>
        <v>1.004794276806356</v>
      </c>
      <c r="AH83" s="2">
        <f t="shared" si="24"/>
        <v>8.2081119569841349E-2</v>
      </c>
      <c r="AI83" s="2">
        <f t="shared" si="25"/>
        <v>8.1689477602050503E-2</v>
      </c>
      <c r="AJ83" s="2">
        <f t="shared" si="26"/>
        <v>0.14408365622908414</v>
      </c>
      <c r="AK83" s="2">
        <f t="shared" si="15"/>
        <v>33.313594051563328</v>
      </c>
      <c r="AL83" s="2">
        <f t="shared" si="27"/>
        <v>52.030748828184358</v>
      </c>
      <c r="AM83" s="2">
        <f t="shared" si="16"/>
        <v>103.08784247372776</v>
      </c>
      <c r="AN83" s="2">
        <f t="shared" si="28"/>
        <v>62.298686249219031</v>
      </c>
      <c r="AO83">
        <f t="shared" si="29"/>
        <v>39.811955246871619</v>
      </c>
    </row>
    <row r="84" spans="9:41" x14ac:dyDescent="0.25">
      <c r="I84">
        <v>91</v>
      </c>
      <c r="J84" s="2">
        <f t="shared" si="0"/>
        <v>85.775051230199438</v>
      </c>
      <c r="K84" s="2">
        <f t="shared" si="1"/>
        <v>167.87255082333803</v>
      </c>
      <c r="L84" s="2">
        <f t="shared" si="2"/>
        <v>202.40814105963054</v>
      </c>
      <c r="M84" s="2">
        <f t="shared" si="3"/>
        <v>116.6330898294311</v>
      </c>
      <c r="N84" s="2">
        <f t="shared" si="4"/>
        <v>34.535590236292506</v>
      </c>
      <c r="O84">
        <v>91</v>
      </c>
      <c r="P84" s="2">
        <f t="shared" si="17"/>
        <v>1832.2363183391039</v>
      </c>
      <c r="Q84" s="2">
        <f t="shared" si="18"/>
        <v>3585.9166512797647</v>
      </c>
      <c r="R84" s="2">
        <f t="shared" si="19"/>
        <v>4323.6295619534221</v>
      </c>
      <c r="S84" s="2">
        <f t="shared" si="5"/>
        <v>2491.3932436143182</v>
      </c>
      <c r="T84" s="2">
        <f t="shared" si="6"/>
        <v>737.71291067365746</v>
      </c>
      <c r="U84" s="2">
        <f t="shared" si="7"/>
        <v>1017.4877656757454</v>
      </c>
      <c r="V84" s="2">
        <f t="shared" si="8"/>
        <v>6.3005945796523148</v>
      </c>
      <c r="W84" s="2">
        <f t="shared" si="20"/>
        <v>748.28734585161681</v>
      </c>
      <c r="X84" s="2">
        <f t="shared" si="9"/>
        <v>12.315343134544188</v>
      </c>
      <c r="Y84" s="2">
        <f t="shared" si="21"/>
        <v>301.28277144340279</v>
      </c>
      <c r="Z84" s="2">
        <f t="shared" si="10"/>
        <v>1.8725244908892968</v>
      </c>
      <c r="AA84" s="2">
        <f t="shared" si="22"/>
        <v>1464.4923400839598</v>
      </c>
      <c r="AB84" s="2">
        <f t="shared" si="11"/>
        <v>6.2925664922710887</v>
      </c>
      <c r="AC84" s="2"/>
      <c r="AD84" s="2">
        <f t="shared" si="12"/>
        <v>46.814404000000003</v>
      </c>
      <c r="AE84" s="2">
        <f t="shared" si="13"/>
        <v>8.4551986475063377</v>
      </c>
      <c r="AF84" s="2">
        <f t="shared" si="14"/>
        <v>0.97838167366524786</v>
      </c>
      <c r="AG84" s="2">
        <f t="shared" si="23"/>
        <v>0.98283222341884835</v>
      </c>
      <c r="AH84" s="2">
        <f t="shared" si="24"/>
        <v>7.9805508679821696E-2</v>
      </c>
      <c r="AI84" s="2">
        <f t="shared" si="25"/>
        <v>8.1199523965761758E-2</v>
      </c>
      <c r="AJ84" s="2">
        <f t="shared" si="26"/>
        <v>0.14192859942588981</v>
      </c>
      <c r="AK84" s="2">
        <f t="shared" si="15"/>
        <v>34.436431252442574</v>
      </c>
      <c r="AL84" s="2">
        <f t="shared" si="27"/>
        <v>51.338619977756863</v>
      </c>
      <c r="AM84" s="2">
        <f t="shared" si="16"/>
        <v>106.56242598185121</v>
      </c>
      <c r="AN84" s="2">
        <f t="shared" si="28"/>
        <v>61.310124841486832</v>
      </c>
      <c r="AO84">
        <f t="shared" si="29"/>
        <v>39.138302782603063</v>
      </c>
    </row>
    <row r="85" spans="9:41" x14ac:dyDescent="0.25">
      <c r="I85">
        <v>92</v>
      </c>
      <c r="J85" s="2">
        <f t="shared" si="0"/>
        <v>86.244582983038413</v>
      </c>
      <c r="K85" s="2">
        <f t="shared" si="1"/>
        <v>170.45470685819438</v>
      </c>
      <c r="L85" s="2">
        <f t="shared" si="2"/>
        <v>203.56663132100687</v>
      </c>
      <c r="M85" s="2">
        <f t="shared" si="3"/>
        <v>117.32204833796845</v>
      </c>
      <c r="N85" s="2">
        <f t="shared" si="4"/>
        <v>33.111924462812482</v>
      </c>
      <c r="O85">
        <v>92</v>
      </c>
      <c r="P85" s="2">
        <f t="shared" si="17"/>
        <v>1822.2413311863922</v>
      </c>
      <c r="Q85" s="2">
        <f t="shared" si="18"/>
        <v>3601.4970585845313</v>
      </c>
      <c r="R85" s="2">
        <f t="shared" si="19"/>
        <v>4301.1110543194891</v>
      </c>
      <c r="S85" s="2">
        <f t="shared" si="5"/>
        <v>2478.8697231330971</v>
      </c>
      <c r="T85" s="2">
        <f t="shared" si="6"/>
        <v>699.61399573495783</v>
      </c>
      <c r="U85" s="2">
        <f t="shared" si="7"/>
        <v>1023.4981256389439</v>
      </c>
      <c r="V85" s="2">
        <f t="shared" si="8"/>
        <v>6.2691761031451438</v>
      </c>
      <c r="W85" s="2">
        <f t="shared" si="20"/>
        <v>752.38346312681404</v>
      </c>
      <c r="X85" s="2">
        <f t="shared" si="9"/>
        <v>12.382892747377776</v>
      </c>
      <c r="Y85" s="2">
        <f t="shared" si="21"/>
        <v>288.86294694037639</v>
      </c>
      <c r="Z85" s="2">
        <f t="shared" si="10"/>
        <v>1.7758822532005616</v>
      </c>
      <c r="AA85" s="2">
        <f t="shared" si="22"/>
        <v>1487.0186418253813</v>
      </c>
      <c r="AB85" s="2">
        <f t="shared" si="11"/>
        <v>6.2653442712482459</v>
      </c>
      <c r="AC85" s="2"/>
      <c r="AD85" s="2">
        <f t="shared" si="12"/>
        <v>47.328848000000001</v>
      </c>
      <c r="AE85" s="2">
        <f t="shared" si="13"/>
        <v>8.2183364839319477</v>
      </c>
      <c r="AF85" s="2">
        <f t="shared" si="14"/>
        <v>0.9795677276926712</v>
      </c>
      <c r="AG85" s="2">
        <f t="shared" si="23"/>
        <v>0.96158242463746268</v>
      </c>
      <c r="AH85" s="2">
        <f t="shared" si="24"/>
        <v>7.765410266038919E-2</v>
      </c>
      <c r="AI85" s="2">
        <f t="shared" si="25"/>
        <v>8.075657444515634E-2</v>
      </c>
      <c r="AJ85" s="2">
        <f t="shared" si="26"/>
        <v>0.13989383778583808</v>
      </c>
      <c r="AK85" s="2">
        <f t="shared" si="15"/>
        <v>35.584219375615568</v>
      </c>
      <c r="AL85" s="2">
        <f t="shared" si="27"/>
        <v>50.660363607422845</v>
      </c>
      <c r="AM85" s="2">
        <f t="shared" si="16"/>
        <v>110.11421931437879</v>
      </c>
      <c r="AN85" s="2">
        <f t="shared" si="28"/>
        <v>60.340487543815591</v>
      </c>
      <c r="AO85">
        <f t="shared" si="29"/>
        <v>38.50170473590213</v>
      </c>
    </row>
    <row r="86" spans="9:41" x14ac:dyDescent="0.25">
      <c r="I86">
        <v>93</v>
      </c>
      <c r="J86" s="2">
        <f t="shared" si="0"/>
        <v>86.752769446572216</v>
      </c>
      <c r="K86" s="2">
        <f t="shared" si="1"/>
        <v>173.13325948106095</v>
      </c>
      <c r="L86" s="2">
        <f t="shared" si="2"/>
        <v>204.71222564641175</v>
      </c>
      <c r="M86" s="2">
        <f t="shared" si="3"/>
        <v>117.95945619983954</v>
      </c>
      <c r="N86" s="2">
        <f t="shared" si="4"/>
        <v>31.578966165350806</v>
      </c>
      <c r="O86">
        <v>93</v>
      </c>
      <c r="P86" s="2">
        <f t="shared" si="17"/>
        <v>1813.2692342026176</v>
      </c>
      <c r="Q86" s="2">
        <f t="shared" si="18"/>
        <v>3618.7572435663701</v>
      </c>
      <c r="R86" s="2">
        <f t="shared" si="19"/>
        <v>4278.8072703360749</v>
      </c>
      <c r="S86" s="2">
        <f t="shared" si="5"/>
        <v>2465.5380361334574</v>
      </c>
      <c r="T86" s="2">
        <f t="shared" si="6"/>
        <v>660.0500267697048</v>
      </c>
      <c r="U86" s="2">
        <f t="shared" si="7"/>
        <v>1029.0587662954492</v>
      </c>
      <c r="V86" s="2">
        <f t="shared" si="8"/>
        <v>6.2357259730986243</v>
      </c>
      <c r="W86" s="2">
        <f t="shared" si="20"/>
        <v>756.81679769836535</v>
      </c>
      <c r="X86" s="2">
        <f t="shared" si="9"/>
        <v>12.444163579405105</v>
      </c>
      <c r="Y86" s="2">
        <f t="shared" si="21"/>
        <v>275.48967255281258</v>
      </c>
      <c r="Z86" s="2">
        <f t="shared" si="10"/>
        <v>1.675513046747376</v>
      </c>
      <c r="AA86" s="2">
        <f t="shared" si="22"/>
        <v>1510.3858914410021</v>
      </c>
      <c r="AB86" s="2">
        <f t="shared" si="11"/>
        <v>6.2354608074461604</v>
      </c>
      <c r="AC86" s="2"/>
      <c r="AD86" s="2">
        <f t="shared" si="12"/>
        <v>47.843291999999998</v>
      </c>
      <c r="AE86" s="2">
        <f t="shared" si="13"/>
        <v>7.9890738813735727</v>
      </c>
      <c r="AF86" s="2">
        <f t="shared" si="14"/>
        <v>0.98068450814092245</v>
      </c>
      <c r="AG86" s="2">
        <f t="shared" si="23"/>
        <v>0.94101441116099971</v>
      </c>
      <c r="AH86" s="2">
        <f t="shared" si="24"/>
        <v>7.5618936150788296E-2</v>
      </c>
      <c r="AI86" s="2">
        <f t="shared" si="25"/>
        <v>8.0358956519583552E-2</v>
      </c>
      <c r="AJ86" s="2">
        <f t="shared" si="26"/>
        <v>0.13797157320023834</v>
      </c>
      <c r="AK86" s="2">
        <f t="shared" si="15"/>
        <v>36.757232607041587</v>
      </c>
      <c r="AL86" s="2">
        <f t="shared" si="27"/>
        <v>49.995536839530629</v>
      </c>
      <c r="AM86" s="2">
        <f t="shared" si="16"/>
        <v>113.74407093091938</v>
      </c>
      <c r="AN86" s="2">
        <f t="shared" si="28"/>
        <v>59.389188550141576</v>
      </c>
      <c r="AO86">
        <f t="shared" si="29"/>
        <v>37.900176982023261</v>
      </c>
    </row>
    <row r="87" spans="9:41" x14ac:dyDescent="0.25">
      <c r="I87">
        <v>94</v>
      </c>
      <c r="J87" s="2">
        <f t="shared" ref="J87:J150" si="30">AL87+AK87</f>
        <v>87.299460824939047</v>
      </c>
      <c r="K87" s="2">
        <f t="shared" ref="K87:K150" si="31">$AN87+$AM87</f>
        <v>175.90849653992365</v>
      </c>
      <c r="L87" s="2">
        <f t="shared" ref="L87:L150" si="32">$E$12*((1-($E$15/($E$15+(AD87/$E$14)))*($E$15/($E$15+(AD87/$E$14)))))/((1-($E$15/($E$15+1))*($E$15/($E$15+1))))</f>
        <v>205.8451147325103</v>
      </c>
      <c r="M87" s="2">
        <f t="shared" ref="M87:M150" si="33">MAX(0,L87-J87)</f>
        <v>118.54565390757125</v>
      </c>
      <c r="N87" s="2">
        <f t="shared" ref="N87:N150" si="34">MAX(0,$L87-$K87)</f>
        <v>29.93661819258665</v>
      </c>
      <c r="O87">
        <v>94</v>
      </c>
      <c r="P87" s="2">
        <f t="shared" si="17"/>
        <v>1805.2842842960854</v>
      </c>
      <c r="Q87" s="2">
        <f t="shared" si="18"/>
        <v>3637.649548769687</v>
      </c>
      <c r="R87" s="2">
        <f t="shared" si="19"/>
        <v>4256.7153005779737</v>
      </c>
      <c r="S87" s="2">
        <f t="shared" ref="S87:S150" si="35">MAX(0,$R87-$P87)</f>
        <v>2451.4310162818883</v>
      </c>
      <c r="T87" s="2">
        <f t="shared" ref="T87:T150" si="36">MAX(0,$R87-$Q87)</f>
        <v>619.06575180828668</v>
      </c>
      <c r="U87" s="2">
        <f t="shared" ref="U87:U150" si="37">196.85*(S87/$E$7)*AD87</f>
        <v>1034.1726580456934</v>
      </c>
      <c r="V87" s="2">
        <f t="shared" ref="V87:V150" si="38">57.2958*ATAN((U87/196.85)/AD87)</f>
        <v>6.2003258317311749</v>
      </c>
      <c r="W87" s="2">
        <f t="shared" si="20"/>
        <v>761.5860427719731</v>
      </c>
      <c r="X87" s="2">
        <f t="shared" ref="X87:X150" si="39">AD87/(W87/196.85)</f>
        <v>12.499205338575454</v>
      </c>
      <c r="Y87" s="2">
        <f t="shared" si="21"/>
        <v>261.16210074867257</v>
      </c>
      <c r="Z87" s="2">
        <f t="shared" ref="Z87:Z150" si="40">57.2958*ATAN(($Y87/196.85)/$AD87)</f>
        <v>1.5715298483790643</v>
      </c>
      <c r="AA87" s="2">
        <f t="shared" si="22"/>
        <v>1534.5966000689939</v>
      </c>
      <c r="AB87" s="2">
        <f t="shared" ref="AB87:AB150" si="41">$AD87/($AA87/196.85)</f>
        <v>6.2030766464437788</v>
      </c>
      <c r="AC87" s="2"/>
      <c r="AD87" s="2">
        <f t="shared" ref="AD87:AD150" si="42">I87*0.514444</f>
        <v>48.357736000000003</v>
      </c>
      <c r="AE87" s="2">
        <f t="shared" ref="AE87:AE150" si="43">(($E$7/($E$4*0.5*$AD87*$AD87*$E$8))/$H$11)*(180/3.1415)+$E$18</f>
        <v>7.7670891806247173</v>
      </c>
      <c r="AF87" s="2">
        <f t="shared" ref="AF87:AF150" si="44">COS(AE87*3.1415/180)*COS(AE87*3.1415/180)</f>
        <v>0.98173650442084426</v>
      </c>
      <c r="AG87" s="2">
        <f t="shared" si="23"/>
        <v>0.9210993257278729</v>
      </c>
      <c r="AH87" s="2">
        <f t="shared" si="24"/>
        <v>7.3692630913514634E-2</v>
      </c>
      <c r="AI87" s="2">
        <f t="shared" si="25"/>
        <v>8.0005086156458863E-2</v>
      </c>
      <c r="AJ87" s="2">
        <f t="shared" si="26"/>
        <v>0.13615458583484477</v>
      </c>
      <c r="AK87" s="2">
        <f t="shared" ref="AK87:AK150" si="45">0.001*(0.5*$E$4*$AD87*$AD87*$AD87*$E$8*$H$8)/$E$13</f>
        <v>37.955745132679951</v>
      </c>
      <c r="AL87" s="2">
        <f t="shared" si="27"/>
        <v>49.343715692259089</v>
      </c>
      <c r="AM87" s="2">
        <f t="shared" ref="AM87:AM150" si="46">0.001*(0.5*$E$4*$AD87*$AD87*$AD87*$E$8*$H$9)/$E$13</f>
        <v>117.4528292910819</v>
      </c>
      <c r="AN87" s="2">
        <f t="shared" si="28"/>
        <v>58.455667248841749</v>
      </c>
      <c r="AO87">
        <f t="shared" si="29"/>
        <v>37.331861117238518</v>
      </c>
    </row>
    <row r="88" spans="9:41" x14ac:dyDescent="0.25">
      <c r="I88">
        <v>95</v>
      </c>
      <c r="J88" s="2">
        <f t="shared" si="30"/>
        <v>87.884525223590259</v>
      </c>
      <c r="K88" s="2">
        <f t="shared" si="31"/>
        <v>178.78072975118596</v>
      </c>
      <c r="L88" s="2">
        <f t="shared" si="32"/>
        <v>206.9654857640827</v>
      </c>
      <c r="M88" s="2">
        <f t="shared" si="33"/>
        <v>119.08096054049244</v>
      </c>
      <c r="N88" s="2">
        <f t="shared" si="34"/>
        <v>28.184756012896742</v>
      </c>
      <c r="O88">
        <v>95</v>
      </c>
      <c r="P88" s="2">
        <f t="shared" ref="P88:P151" si="47">$E$13*1000*$J88/$AD88</f>
        <v>1798.252609635794</v>
      </c>
      <c r="Q88" s="2">
        <f t="shared" ref="Q88:Q151" si="48">$E$13*1000*$K88/$AD88</f>
        <v>3658.1288117531476</v>
      </c>
      <c r="R88" s="2">
        <f t="shared" ref="R88:R151" si="49">$E$13*1000*$L88/$AD88</f>
        <v>4234.8322862635287</v>
      </c>
      <c r="S88" s="2">
        <f t="shared" si="35"/>
        <v>2436.5796766277344</v>
      </c>
      <c r="T88" s="2">
        <f t="shared" si="36"/>
        <v>576.70347451038106</v>
      </c>
      <c r="U88" s="2">
        <f t="shared" si="37"/>
        <v>1038.8425844849132</v>
      </c>
      <c r="V88" s="2">
        <f t="shared" si="38"/>
        <v>6.1630527597214986</v>
      </c>
      <c r="W88" s="2">
        <f t="shared" ref="W88:W151" si="50">196.85*(P88/$E$7)*AD88</f>
        <v>766.6900477214316</v>
      </c>
      <c r="X88" s="2">
        <f t="shared" si="39"/>
        <v>12.548080755178262</v>
      </c>
      <c r="Y88" s="2">
        <f t="shared" ref="Y88:Y151" si="51">196.85*(T88/$E$7)*$AD88</f>
        <v>245.87914513469278</v>
      </c>
      <c r="Z88" s="2">
        <f t="shared" si="40"/>
        <v>1.4640395773047667</v>
      </c>
      <c r="AA88" s="2">
        <f t="shared" ref="AA88:AA151" si="52">196.85*(Q88/$E$7)*$AD88</f>
        <v>1559.6534870716521</v>
      </c>
      <c r="AB88" s="2">
        <f t="shared" si="41"/>
        <v>6.1683500295075637</v>
      </c>
      <c r="AC88" s="2"/>
      <c r="AD88" s="2">
        <f t="shared" si="42"/>
        <v>48.87218</v>
      </c>
      <c r="AE88" s="2">
        <f t="shared" si="43"/>
        <v>7.5520775623268683</v>
      </c>
      <c r="AF88" s="2">
        <f t="shared" si="44"/>
        <v>0.98272788113350595</v>
      </c>
      <c r="AG88" s="2">
        <f t="shared" ref="AG88:AG151" si="53">$E$7/(0.5*$E$4*AD88*AD88*$E$8)</f>
        <v>0.90180982184282366</v>
      </c>
      <c r="AH88" s="2">
        <f t="shared" ref="AH88:AH151" si="54">$H$8+($AG88-$C$17)*($AG88-$C$17)*$H$7</f>
        <v>7.1868346995668658E-2</v>
      </c>
      <c r="AI88" s="2">
        <f t="shared" ref="AI88:AI151" si="55">AH88/AG88</f>
        <v>7.9693462252171596E-2</v>
      </c>
      <c r="AJ88" s="2">
        <f t="shared" ref="AJ88:AJ151" si="56">$H$9+($AG88-$C$19)*($AG88-$C$19)*$H$7</f>
        <v>0.13443618584711886</v>
      </c>
      <c r="AK88" s="2">
        <f t="shared" si="45"/>
        <v>39.180031138489866</v>
      </c>
      <c r="AL88" s="2">
        <f t="shared" ref="AL88:AL151" si="57">0.001*$E$4*0.5*$E$8*$AD88*$AD88*$AD88*($AG88-$C$17)*($AG88-$C$17)*$H$7</f>
        <v>48.704494085100386</v>
      </c>
      <c r="AM88" s="2">
        <f t="shared" si="46"/>
        <v>121.24134285447511</v>
      </c>
      <c r="AN88" s="2">
        <f t="shared" ref="AN88:AN151" si="58">0.001*$E$4*0.5*$E$8*$AD88*$AD88*$AD88*($AG88-$C$19)*($AG88-$C$19)*$H$41</f>
        <v>57.539386896710838</v>
      </c>
      <c r="AO88">
        <f t="shared" ref="AO88:AO151" si="59">P88/AD88</f>
        <v>36.795015275271005</v>
      </c>
    </row>
    <row r="89" spans="9:41" x14ac:dyDescent="0.25">
      <c r="I89">
        <v>96</v>
      </c>
      <c r="J89" s="2">
        <f t="shared" si="30"/>
        <v>88.507847716930513</v>
      </c>
      <c r="K89" s="2">
        <f t="shared" si="31"/>
        <v>181.75029345652229</v>
      </c>
      <c r="L89" s="2">
        <f t="shared" si="32"/>
        <v>208.07352249134951</v>
      </c>
      <c r="M89" s="2">
        <f t="shared" si="33"/>
        <v>119.56567477441899</v>
      </c>
      <c r="N89" s="2">
        <f t="shared" si="34"/>
        <v>26.323229034827222</v>
      </c>
      <c r="O89">
        <v>96</v>
      </c>
      <c r="P89" s="2">
        <f t="shared" si="47"/>
        <v>1792.1420933111467</v>
      </c>
      <c r="Q89" s="2">
        <f t="shared" si="48"/>
        <v>3680.1522099692884</v>
      </c>
      <c r="R89" s="2">
        <f t="shared" si="49"/>
        <v>4213.155418182655</v>
      </c>
      <c r="S89" s="2">
        <f t="shared" si="35"/>
        <v>2421.0133248715083</v>
      </c>
      <c r="T89" s="2">
        <f t="shared" si="36"/>
        <v>533.00320821336663</v>
      </c>
      <c r="U89" s="2">
        <f t="shared" si="37"/>
        <v>1043.0711512114783</v>
      </c>
      <c r="V89" s="2">
        <f t="shared" si="38"/>
        <v>6.1239795687140708</v>
      </c>
      <c r="W89" s="2">
        <f t="shared" si="50"/>
        <v>772.12780995487424</v>
      </c>
      <c r="X89" s="2">
        <f t="shared" si="39"/>
        <v>12.590864891873499</v>
      </c>
      <c r="Y89" s="2">
        <f t="shared" si="51"/>
        <v>229.63949197596187</v>
      </c>
      <c r="Z89" s="2">
        <f t="shared" si="40"/>
        <v>1.353143491639657</v>
      </c>
      <c r="AA89" s="2">
        <f t="shared" si="52"/>
        <v>1585.5594691903905</v>
      </c>
      <c r="AB89" s="2">
        <f t="shared" si="41"/>
        <v>6.1314363310283584</v>
      </c>
      <c r="AC89" s="2"/>
      <c r="AD89" s="2">
        <f t="shared" si="42"/>
        <v>49.386623999999998</v>
      </c>
      <c r="AE89" s="2">
        <f t="shared" si="43"/>
        <v>7.3437500000000018</v>
      </c>
      <c r="AF89" s="2">
        <f t="shared" si="44"/>
        <v>0.98366250400425503</v>
      </c>
      <c r="AG89" s="2">
        <f t="shared" si="53"/>
        <v>0.88311996984933649</v>
      </c>
      <c r="AH89" s="2">
        <f t="shared" si="54"/>
        <v>7.0139738408226987E-2</v>
      </c>
      <c r="AI89" s="2">
        <f t="shared" si="55"/>
        <v>7.9422661476212658E-2</v>
      </c>
      <c r="AJ89" s="2">
        <f t="shared" si="56"/>
        <v>0.13281016958108816</v>
      </c>
      <c r="AK89" s="2">
        <f t="shared" si="45"/>
        <v>40.430364810430632</v>
      </c>
      <c r="AL89" s="2">
        <f t="shared" si="57"/>
        <v>48.077482906499874</v>
      </c>
      <c r="AM89" s="2">
        <f t="shared" si="46"/>
        <v>125.11046008070781</v>
      </c>
      <c r="AN89" s="2">
        <f t="shared" si="58"/>
        <v>56.63983337581449</v>
      </c>
      <c r="AO89">
        <f t="shared" si="59"/>
        <v>36.288005701931496</v>
      </c>
    </row>
    <row r="90" spans="9:41" x14ac:dyDescent="0.25">
      <c r="I90">
        <v>97</v>
      </c>
      <c r="J90" s="2">
        <f t="shared" si="30"/>
        <v>89.169329473629205</v>
      </c>
      <c r="K90" s="2">
        <f t="shared" si="31"/>
        <v>184.81754345662694</v>
      </c>
      <c r="L90" s="2">
        <f t="shared" si="32"/>
        <v>209.16940530531738</v>
      </c>
      <c r="M90" s="2">
        <f t="shared" si="33"/>
        <v>120.00007583168818</v>
      </c>
      <c r="N90" s="2">
        <f t="shared" si="34"/>
        <v>24.351861848690447</v>
      </c>
      <c r="O90">
        <v>97</v>
      </c>
      <c r="P90" s="2">
        <f t="shared" si="47"/>
        <v>1786.9222653436836</v>
      </c>
      <c r="Q90" s="2">
        <f t="shared" si="48"/>
        <v>3703.6791167801643</v>
      </c>
      <c r="R90" s="2">
        <f t="shared" si="49"/>
        <v>4191.6819356515043</v>
      </c>
      <c r="S90" s="2">
        <f t="shared" si="35"/>
        <v>2404.7596703078207</v>
      </c>
      <c r="T90" s="2">
        <f t="shared" si="36"/>
        <v>488.00281887133997</v>
      </c>
      <c r="U90" s="2">
        <f t="shared" si="37"/>
        <v>1046.8607941148286</v>
      </c>
      <c r="V90" s="2">
        <f t="shared" si="38"/>
        <v>6.083175072416207</v>
      </c>
      <c r="W90" s="2">
        <f t="shared" si="50"/>
        <v>777.89846728413568</v>
      </c>
      <c r="X90" s="2">
        <f t="shared" si="39"/>
        <v>12.627644414951696</v>
      </c>
      <c r="Y90" s="2">
        <f t="shared" si="51"/>
        <v>212.44161102740549</v>
      </c>
      <c r="Z90" s="2">
        <f t="shared" si="40"/>
        <v>1.2389375561672706</v>
      </c>
      <c r="AA90" s="2">
        <f t="shared" si="52"/>
        <v>1612.3176503715588</v>
      </c>
      <c r="AB90" s="2">
        <f t="shared" si="41"/>
        <v>6.0924875650504005</v>
      </c>
      <c r="AC90" s="2"/>
      <c r="AD90" s="2">
        <f t="shared" si="42"/>
        <v>49.901068000000002</v>
      </c>
      <c r="AE90" s="2">
        <f t="shared" si="43"/>
        <v>7.1418322882346672</v>
      </c>
      <c r="AF90" s="2">
        <f t="shared" si="44"/>
        <v>0.98454396356520069</v>
      </c>
      <c r="AG90" s="2">
        <f t="shared" si="53"/>
        <v>0.86500516974508268</v>
      </c>
      <c r="AH90" s="2">
        <f t="shared" si="54"/>
        <v>6.8500912863912911E-2</v>
      </c>
      <c r="AI90" s="2">
        <f t="shared" si="55"/>
        <v>7.9191333485440496E-2</v>
      </c>
      <c r="AJ90" s="2">
        <f t="shared" si="56"/>
        <v>0.13127077978379006</v>
      </c>
      <c r="AK90" s="2">
        <f t="shared" si="45"/>
        <v>41.707020334461546</v>
      </c>
      <c r="AL90" s="2">
        <f t="shared" si="57"/>
        <v>47.462309139167658</v>
      </c>
      <c r="AM90" s="2">
        <f t="shared" si="46"/>
        <v>129.06102942938898</v>
      </c>
      <c r="AN90" s="2">
        <f t="shared" si="58"/>
        <v>55.756514027237969</v>
      </c>
      <c r="AO90">
        <f t="shared" si="59"/>
        <v>35.809299018283205</v>
      </c>
    </row>
    <row r="91" spans="9:41" x14ac:dyDescent="0.25">
      <c r="I91">
        <v>98</v>
      </c>
      <c r="J91" s="2">
        <f t="shared" si="30"/>
        <v>89.868886935484625</v>
      </c>
      <c r="K91" s="2">
        <f t="shared" si="31"/>
        <v>187.98285591636582</v>
      </c>
      <c r="L91" s="2">
        <f t="shared" si="32"/>
        <v>210.25331131120458</v>
      </c>
      <c r="M91" s="2">
        <f t="shared" si="33"/>
        <v>120.38442437571996</v>
      </c>
      <c r="N91" s="2">
        <f t="shared" si="34"/>
        <v>22.270455394838763</v>
      </c>
      <c r="O91">
        <v>98</v>
      </c>
      <c r="P91" s="2">
        <f t="shared" si="47"/>
        <v>1782.5642023725679</v>
      </c>
      <c r="Q91" s="2">
        <f t="shared" si="48"/>
        <v>3728.6709677046588</v>
      </c>
      <c r="R91" s="2">
        <f t="shared" si="49"/>
        <v>4170.4091254930545</v>
      </c>
      <c r="S91" s="2">
        <f t="shared" si="35"/>
        <v>2387.8449231204868</v>
      </c>
      <c r="T91" s="2">
        <f t="shared" si="36"/>
        <v>441.73815778839571</v>
      </c>
      <c r="U91" s="2">
        <f t="shared" si="37"/>
        <v>1050.2137871794864</v>
      </c>
      <c r="V91" s="2">
        <f t="shared" si="38"/>
        <v>6.0407043380529091</v>
      </c>
      <c r="W91" s="2">
        <f t="shared" si="50"/>
        <v>784.00129076129826</v>
      </c>
      <c r="X91" s="2">
        <f t="shared" si="39"/>
        <v>12.658516834281093</v>
      </c>
      <c r="Y91" s="2">
        <f t="shared" si="51"/>
        <v>194.2837657256153</v>
      </c>
      <c r="Z91" s="2">
        <f t="shared" si="40"/>
        <v>1.1215127836818766</v>
      </c>
      <c r="AA91" s="2">
        <f t="shared" si="52"/>
        <v>1639.9313122151691</v>
      </c>
      <c r="AB91" s="2">
        <f t="shared" si="41"/>
        <v>6.0516519583948716</v>
      </c>
      <c r="AC91" s="2"/>
      <c r="AD91" s="2">
        <f t="shared" si="42"/>
        <v>50.415512</v>
      </c>
      <c r="AE91" s="2">
        <f t="shared" si="43"/>
        <v>6.9460641399416883</v>
      </c>
      <c r="AF91" s="2">
        <f t="shared" si="44"/>
        <v>0.98537559679534659</v>
      </c>
      <c r="AG91" s="2">
        <f t="shared" si="53"/>
        <v>0.8474420701927825</v>
      </c>
      <c r="AH91" s="2">
        <f t="shared" si="54"/>
        <v>6.6946395165173464E-2</v>
      </c>
      <c r="AI91" s="2">
        <f t="shared" si="55"/>
        <v>7.8998196478425944E-2</v>
      </c>
      <c r="AJ91" s="2">
        <f t="shared" si="56"/>
        <v>0.12981266943781455</v>
      </c>
      <c r="AK91" s="2">
        <f t="shared" si="45"/>
        <v>43.01027189654183</v>
      </c>
      <c r="AL91" s="2">
        <f t="shared" si="57"/>
        <v>46.858615038942801</v>
      </c>
      <c r="AM91" s="2">
        <f t="shared" si="46"/>
        <v>133.09389936012727</v>
      </c>
      <c r="AN91" s="2">
        <f t="shared" si="58"/>
        <v>54.888956556238561</v>
      </c>
      <c r="AO91">
        <f t="shared" si="59"/>
        <v>35.357455109700524</v>
      </c>
    </row>
    <row r="92" spans="9:41" x14ac:dyDescent="0.25">
      <c r="I92">
        <v>99</v>
      </c>
      <c r="J92" s="2">
        <f t="shared" si="30"/>
        <v>90.60645104605392</v>
      </c>
      <c r="K92" s="2">
        <f t="shared" si="31"/>
        <v>191.2466263362835</v>
      </c>
      <c r="L92" s="2">
        <f t="shared" si="32"/>
        <v>211.3254144</v>
      </c>
      <c r="M92" s="2">
        <f t="shared" si="33"/>
        <v>120.71896335394608</v>
      </c>
      <c r="N92" s="2">
        <f t="shared" si="34"/>
        <v>20.078788063716502</v>
      </c>
      <c r="O92">
        <v>99</v>
      </c>
      <c r="P92" s="2">
        <f t="shared" si="47"/>
        <v>1779.0404343968785</v>
      </c>
      <c r="Q92" s="2">
        <f t="shared" si="48"/>
        <v>3755.0911360748764</v>
      </c>
      <c r="R92" s="2">
        <f t="shared" si="49"/>
        <v>4149.3343210428066</v>
      </c>
      <c r="S92" s="2">
        <f t="shared" si="35"/>
        <v>2370.2938866459281</v>
      </c>
      <c r="T92" s="2">
        <f t="shared" si="36"/>
        <v>394.24318496793012</v>
      </c>
      <c r="U92" s="2">
        <f t="shared" si="37"/>
        <v>1053.1322498386214</v>
      </c>
      <c r="V92" s="2">
        <f t="shared" si="38"/>
        <v>5.9966289197834959</v>
      </c>
      <c r="W92" s="2">
        <f t="shared" si="50"/>
        <v>790.43567794938758</v>
      </c>
      <c r="X92" s="2">
        <f t="shared" si="39"/>
        <v>12.683589719291426</v>
      </c>
      <c r="Y92" s="2">
        <f t="shared" si="51"/>
        <v>175.16402278551746</v>
      </c>
      <c r="Z92" s="2">
        <f t="shared" si="40"/>
        <v>1.0009555520595106</v>
      </c>
      <c r="AA92" s="2">
        <f t="shared" si="52"/>
        <v>1668.4039050024917</v>
      </c>
      <c r="AB92" s="2">
        <f t="shared" si="41"/>
        <v>6.0090735873607466</v>
      </c>
      <c r="AC92" s="2"/>
      <c r="AD92" s="2">
        <f t="shared" si="42"/>
        <v>50.929956000000004</v>
      </c>
      <c r="AE92" s="2">
        <f t="shared" si="43"/>
        <v>6.7561983471074374</v>
      </c>
      <c r="AF92" s="2">
        <f t="shared" si="44"/>
        <v>0.98616050690715229</v>
      </c>
      <c r="AG92" s="2">
        <f t="shared" si="53"/>
        <v>0.83040849322839339</v>
      </c>
      <c r="AH92" s="2">
        <f t="shared" si="54"/>
        <v>6.5471093878522624E-2</v>
      </c>
      <c r="AI92" s="2">
        <f t="shared" si="55"/>
        <v>7.8842033062534705E-2</v>
      </c>
      <c r="AJ92" s="2">
        <f t="shared" si="56"/>
        <v>0.12843086884893906</v>
      </c>
      <c r="AK92" s="2">
        <f t="shared" si="45"/>
        <v>44.340393682630811</v>
      </c>
      <c r="AL92" s="2">
        <f t="shared" si="57"/>
        <v>46.266057363423108</v>
      </c>
      <c r="AM92" s="2">
        <f t="shared" si="46"/>
        <v>137.20991833253171</v>
      </c>
      <c r="AN92" s="2">
        <f t="shared" si="58"/>
        <v>54.036708003751798</v>
      </c>
      <c r="AO92">
        <f t="shared" si="59"/>
        <v>34.931120584452856</v>
      </c>
    </row>
    <row r="93" spans="9:41" x14ac:dyDescent="0.25">
      <c r="I93">
        <v>100</v>
      </c>
      <c r="J93" s="2">
        <f t="shared" si="30"/>
        <v>91.381966525564849</v>
      </c>
      <c r="K93" s="2">
        <f t="shared" si="31"/>
        <v>194.60926858581854</v>
      </c>
      <c r="L93" s="2">
        <f t="shared" si="32"/>
        <v>212.38588531821043</v>
      </c>
      <c r="M93" s="2">
        <f t="shared" si="33"/>
        <v>121.00391879264558</v>
      </c>
      <c r="N93" s="2">
        <f t="shared" si="34"/>
        <v>17.776616732391886</v>
      </c>
      <c r="O93">
        <v>100</v>
      </c>
      <c r="P93" s="2">
        <f t="shared" si="47"/>
        <v>1776.3248580130169</v>
      </c>
      <c r="Q93" s="2">
        <f t="shared" si="48"/>
        <v>3782.9048173526862</v>
      </c>
      <c r="R93" s="2">
        <f t="shared" si="49"/>
        <v>4128.4549011789513</v>
      </c>
      <c r="S93" s="2">
        <f t="shared" si="35"/>
        <v>2352.1300431659347</v>
      </c>
      <c r="T93" s="2">
        <f t="shared" si="36"/>
        <v>345.55008382626511</v>
      </c>
      <c r="U93" s="2">
        <f t="shared" si="37"/>
        <v>1055.6181539080715</v>
      </c>
      <c r="V93" s="2">
        <f t="shared" si="38"/>
        <v>5.9510070755390885</v>
      </c>
      <c r="W93" s="2">
        <f t="shared" si="50"/>
        <v>797.20114659682304</v>
      </c>
      <c r="X93" s="2">
        <f t="shared" si="39"/>
        <v>12.702979898148026</v>
      </c>
      <c r="Y93" s="2">
        <f t="shared" si="51"/>
        <v>155.08026124290618</v>
      </c>
      <c r="Z93" s="2">
        <f t="shared" si="40"/>
        <v>0.87734789901308363</v>
      </c>
      <c r="AA93" s="2">
        <f t="shared" si="52"/>
        <v>1697.7390392619884</v>
      </c>
      <c r="AB93" s="2">
        <f t="shared" si="41"/>
        <v>5.9648920745806491</v>
      </c>
      <c r="AC93" s="2"/>
      <c r="AD93" s="2">
        <f t="shared" si="42"/>
        <v>51.444400000000002</v>
      </c>
      <c r="AE93" s="2">
        <f t="shared" si="43"/>
        <v>6.5719999999999992</v>
      </c>
      <c r="AF93" s="2">
        <f t="shared" si="44"/>
        <v>0.98690158144990892</v>
      </c>
      <c r="AG93" s="2">
        <f t="shared" si="53"/>
        <v>0.81388336421314833</v>
      </c>
      <c r="AH93" s="2">
        <f t="shared" si="54"/>
        <v>6.4070270970971538E-2</v>
      </c>
      <c r="AI93" s="2">
        <f t="shared" si="55"/>
        <v>7.8721686408855185E-2</v>
      </c>
      <c r="AJ93" s="2">
        <f t="shared" si="56"/>
        <v>0.12712075566706585</v>
      </c>
      <c r="AK93" s="2">
        <f t="shared" si="45"/>
        <v>45.697659878687709</v>
      </c>
      <c r="AL93" s="2">
        <f t="shared" si="57"/>
        <v>45.684306646877147</v>
      </c>
      <c r="AM93" s="2">
        <f t="shared" si="46"/>
        <v>141.40993480621094</v>
      </c>
      <c r="AN93" s="2">
        <f t="shared" si="58"/>
        <v>53.199333779607613</v>
      </c>
      <c r="AO93">
        <f t="shared" si="59"/>
        <v>34.52902275102862</v>
      </c>
    </row>
    <row r="94" spans="9:41" x14ac:dyDescent="0.25">
      <c r="I94">
        <v>101</v>
      </c>
      <c r="J94" s="2">
        <f t="shared" si="30"/>
        <v>92.195391188902732</v>
      </c>
      <c r="K94" s="2">
        <f t="shared" si="31"/>
        <v>198.07121399395311</v>
      </c>
      <c r="L94" s="2">
        <f t="shared" si="32"/>
        <v>213.4348917358495</v>
      </c>
      <c r="M94" s="2">
        <f t="shared" si="33"/>
        <v>121.23950054694677</v>
      </c>
      <c r="N94" s="2">
        <f t="shared" si="34"/>
        <v>15.363677741896396</v>
      </c>
      <c r="O94">
        <v>101</v>
      </c>
      <c r="P94" s="2">
        <f t="shared" si="47"/>
        <v>1774.3926556353474</v>
      </c>
      <c r="Q94" s="2">
        <f t="shared" si="48"/>
        <v>3812.0789214239085</v>
      </c>
      <c r="R94" s="2">
        <f t="shared" si="49"/>
        <v>4107.7682893762894</v>
      </c>
      <c r="S94" s="2">
        <f t="shared" si="35"/>
        <v>2333.3756337409422</v>
      </c>
      <c r="T94" s="2">
        <f t="shared" si="36"/>
        <v>295.68936795238096</v>
      </c>
      <c r="U94" s="2">
        <f t="shared" si="37"/>
        <v>1057.6733301292313</v>
      </c>
      <c r="V94" s="2">
        <f t="shared" si="38"/>
        <v>5.9038939686085063</v>
      </c>
      <c r="W94" s="2">
        <f t="shared" si="50"/>
        <v>804.29732868764825</v>
      </c>
      <c r="X94" s="2">
        <f t="shared" si="39"/>
        <v>12.71681264699577</v>
      </c>
      <c r="Y94" s="2">
        <f t="shared" si="51"/>
        <v>134.03018098059212</v>
      </c>
      <c r="Z94" s="2">
        <f t="shared" si="40"/>
        <v>0.75076779631199975</v>
      </c>
      <c r="AA94" s="2">
        <f t="shared" si="52"/>
        <v>1727.9404778362873</v>
      </c>
      <c r="AB94" s="2">
        <f t="shared" si="41"/>
        <v>5.9192423423100422</v>
      </c>
      <c r="AC94" s="2"/>
      <c r="AD94" s="2">
        <f t="shared" si="42"/>
        <v>51.958843999999999</v>
      </c>
      <c r="AE94" s="2">
        <f t="shared" si="43"/>
        <v>6.3932457602195853</v>
      </c>
      <c r="AF94" s="2">
        <f t="shared" si="44"/>
        <v>0.98760150888377551</v>
      </c>
      <c r="AG94" s="2">
        <f t="shared" si="53"/>
        <v>0.79784664661616345</v>
      </c>
      <c r="AH94" s="2">
        <f t="shared" si="54"/>
        <v>6.2739514119101794E-2</v>
      </c>
      <c r="AI94" s="2">
        <f t="shared" si="55"/>
        <v>7.8636056672285778E-2</v>
      </c>
      <c r="AJ94" s="2">
        <f t="shared" si="56"/>
        <v>0.1258780275532867</v>
      </c>
      <c r="AK94" s="2">
        <f t="shared" si="45"/>
        <v>47.082344670671816</v>
      </c>
      <c r="AL94" s="2">
        <f t="shared" si="57"/>
        <v>45.113046518230909</v>
      </c>
      <c r="AM94" s="2">
        <f t="shared" si="46"/>
        <v>145.69479724077394</v>
      </c>
      <c r="AN94" s="2">
        <f t="shared" si="58"/>
        <v>52.376416753179171</v>
      </c>
      <c r="AO94">
        <f t="shared" si="59"/>
        <v>34.149964068395121</v>
      </c>
    </row>
    <row r="95" spans="9:41" x14ac:dyDescent="0.25">
      <c r="I95">
        <v>102</v>
      </c>
      <c r="J95" s="2">
        <f t="shared" si="30"/>
        <v>93.046695303715296</v>
      </c>
      <c r="K95" s="2">
        <f t="shared" si="31"/>
        <v>201.63291049335243</v>
      </c>
      <c r="L95" s="2">
        <f t="shared" si="32"/>
        <v>214.47259831271674</v>
      </c>
      <c r="M95" s="2">
        <f t="shared" si="33"/>
        <v>121.42590300900144</v>
      </c>
      <c r="N95" s="2">
        <f t="shared" si="34"/>
        <v>12.839687819364315</v>
      </c>
      <c r="O95">
        <v>102</v>
      </c>
      <c r="P95" s="2">
        <f t="shared" si="47"/>
        <v>1773.2202202331077</v>
      </c>
      <c r="Q95" s="2">
        <f t="shared" si="48"/>
        <v>3842.5819722475253</v>
      </c>
      <c r="R95" s="2">
        <f t="shared" si="49"/>
        <v>4087.2719527832278</v>
      </c>
      <c r="S95" s="2">
        <f t="shared" si="35"/>
        <v>2314.0517325501201</v>
      </c>
      <c r="T95" s="2">
        <f t="shared" si="36"/>
        <v>244.68998053570249</v>
      </c>
      <c r="U95" s="2">
        <f t="shared" si="37"/>
        <v>1059.2994743470499</v>
      </c>
      <c r="V95" s="2">
        <f t="shared" si="38"/>
        <v>5.8553418551823091</v>
      </c>
      <c r="W95" s="2">
        <f t="shared" si="50"/>
        <v>811.7239648417443</v>
      </c>
      <c r="X95" s="2">
        <f t="shared" si="39"/>
        <v>12.725220875810706</v>
      </c>
      <c r="Y95" s="2">
        <f t="shared" si="51"/>
        <v>112.01131077299524</v>
      </c>
      <c r="Z95" s="2">
        <f t="shared" si="40"/>
        <v>0.62128940508922437</v>
      </c>
      <c r="AA95" s="2">
        <f t="shared" si="52"/>
        <v>1759.0121284157995</v>
      </c>
      <c r="AB95" s="2">
        <f t="shared" si="41"/>
        <v>5.8722544182244096</v>
      </c>
      <c r="AC95" s="2"/>
      <c r="AD95" s="2">
        <f t="shared" si="42"/>
        <v>52.473288000000004</v>
      </c>
      <c r="AE95" s="2">
        <f t="shared" si="43"/>
        <v>6.2197231833910038</v>
      </c>
      <c r="AF95" s="2">
        <f t="shared" si="44"/>
        <v>0.98826279376344728</v>
      </c>
      <c r="AG95" s="2">
        <f t="shared" si="53"/>
        <v>0.78227928125062329</v>
      </c>
      <c r="AH95" s="2">
        <f t="shared" si="54"/>
        <v>6.1474711432133421E-2</v>
      </c>
      <c r="AI95" s="2">
        <f t="shared" si="55"/>
        <v>7.8584097656088134E-2</v>
      </c>
      <c r="AJ95" s="2">
        <f t="shared" si="56"/>
        <v>0.12469867723649544</v>
      </c>
      <c r="AK95" s="2">
        <f t="shared" si="45"/>
        <v>48.494722244542423</v>
      </c>
      <c r="AL95" s="2">
        <f t="shared" si="57"/>
        <v>44.55197305917288</v>
      </c>
      <c r="AM95" s="2">
        <f t="shared" si="46"/>
        <v>150.06535409582952</v>
      </c>
      <c r="AN95" s="2">
        <f t="shared" si="58"/>
        <v>51.567556397522907</v>
      </c>
      <c r="AO95">
        <f t="shared" si="59"/>
        <v>33.792817027839149</v>
      </c>
    </row>
    <row r="96" spans="9:41" x14ac:dyDescent="0.25">
      <c r="I96">
        <v>103</v>
      </c>
      <c r="J96" s="2">
        <f t="shared" si="30"/>
        <v>93.935860985909557</v>
      </c>
      <c r="K96" s="2">
        <f t="shared" si="31"/>
        <v>205.29482181436077</v>
      </c>
      <c r="L96" s="2">
        <f t="shared" si="32"/>
        <v>215.49916676301697</v>
      </c>
      <c r="M96" s="2">
        <f t="shared" si="33"/>
        <v>121.56330577710742</v>
      </c>
      <c r="N96" s="2">
        <f t="shared" si="34"/>
        <v>10.2043449486562</v>
      </c>
      <c r="O96">
        <v>103</v>
      </c>
      <c r="P96" s="2">
        <f t="shared" si="47"/>
        <v>1772.7850851572503</v>
      </c>
      <c r="Q96" s="2">
        <f t="shared" si="48"/>
        <v>3874.3840142914732</v>
      </c>
      <c r="R96" s="2">
        <f t="shared" si="49"/>
        <v>4066.9634013212149</v>
      </c>
      <c r="S96" s="2">
        <f t="shared" si="35"/>
        <v>2294.1783161639646</v>
      </c>
      <c r="T96" s="2">
        <f t="shared" si="36"/>
        <v>192.57938702974161</v>
      </c>
      <c r="U96" s="2">
        <f t="shared" si="37"/>
        <v>1060.4981533473431</v>
      </c>
      <c r="V96" s="2">
        <f t="shared" si="38"/>
        <v>5.8054002589579348</v>
      </c>
      <c r="W96" s="2">
        <f t="shared" si="50"/>
        <v>819.48089904124538</v>
      </c>
      <c r="X96" s="2">
        <f t="shared" si="39"/>
        <v>12.728344316997941</v>
      </c>
      <c r="Y96" s="2">
        <f t="shared" si="51"/>
        <v>89.021015881316501</v>
      </c>
      <c r="Z96" s="2">
        <f t="shared" si="40"/>
        <v>0.48898331371625964</v>
      </c>
      <c r="AA96" s="2">
        <f t="shared" si="52"/>
        <v>1790.958036507272</v>
      </c>
      <c r="AB96" s="2">
        <f t="shared" si="41"/>
        <v>5.8240532896805517</v>
      </c>
      <c r="AC96" s="2"/>
      <c r="AD96" s="2">
        <f t="shared" si="42"/>
        <v>52.987732000000001</v>
      </c>
      <c r="AE96" s="2">
        <f t="shared" si="43"/>
        <v>6.0512300876614198</v>
      </c>
      <c r="AF96" s="2">
        <f t="shared" si="44"/>
        <v>0.9888877706570387</v>
      </c>
      <c r="AG96" s="2">
        <f t="shared" si="53"/>
        <v>0.7671631296193312</v>
      </c>
      <c r="AH96" s="2">
        <f t="shared" si="54"/>
        <v>6.0272028357594855E-2</v>
      </c>
      <c r="AI96" s="2">
        <f t="shared" si="55"/>
        <v>7.8564813702011502E-2</v>
      </c>
      <c r="AJ96" s="2">
        <f t="shared" si="56"/>
        <v>0.12357896973004562</v>
      </c>
      <c r="AK96" s="2">
        <f t="shared" si="45"/>
        <v>49.935066786258766</v>
      </c>
      <c r="AL96" s="2">
        <f t="shared" si="57"/>
        <v>44.000794199650798</v>
      </c>
      <c r="AM96" s="2">
        <f t="shared" si="46"/>
        <v>154.52245383098642</v>
      </c>
      <c r="AN96" s="2">
        <f t="shared" si="58"/>
        <v>50.772367983374352</v>
      </c>
      <c r="AO96">
        <f t="shared" si="59"/>
        <v>33.456519429011422</v>
      </c>
    </row>
    <row r="97" spans="9:41" x14ac:dyDescent="0.25">
      <c r="I97">
        <v>104</v>
      </c>
      <c r="J97" s="2">
        <f t="shared" si="30"/>
        <v>94.862881630024233</v>
      </c>
      <c r="K97" s="2">
        <f t="shared" si="31"/>
        <v>209.05742672549817</v>
      </c>
      <c r="L97" s="2">
        <f t="shared" si="32"/>
        <v>216.51475591836734</v>
      </c>
      <c r="M97" s="2">
        <f t="shared" si="33"/>
        <v>121.65187428834311</v>
      </c>
      <c r="N97" s="2">
        <f t="shared" si="34"/>
        <v>7.4573291928691674</v>
      </c>
      <c r="O97">
        <v>104</v>
      </c>
      <c r="P97" s="2">
        <f t="shared" si="47"/>
        <v>1773.0658586675845</v>
      </c>
      <c r="Q97" s="2">
        <f t="shared" si="48"/>
        <v>3907.4565252355001</v>
      </c>
      <c r="R97" s="2">
        <f t="shared" si="49"/>
        <v>4046.8401868059973</v>
      </c>
      <c r="S97" s="2">
        <f t="shared" si="35"/>
        <v>2273.7743281384128</v>
      </c>
      <c r="T97" s="2">
        <f t="shared" si="36"/>
        <v>139.38366157049722</v>
      </c>
      <c r="U97" s="2">
        <f t="shared" si="37"/>
        <v>1061.2708103757921</v>
      </c>
      <c r="V97" s="2">
        <f t="shared" si="38"/>
        <v>5.7541161338127109</v>
      </c>
      <c r="W97" s="2">
        <f t="shared" si="50"/>
        <v>827.56807366120063</v>
      </c>
      <c r="X97" s="2">
        <f t="shared" si="39"/>
        <v>12.726328722429269</v>
      </c>
      <c r="Y97" s="2">
        <f t="shared" si="51"/>
        <v>65.056505228984221</v>
      </c>
      <c r="Z97" s="2">
        <f t="shared" si="40"/>
        <v>0.35391675959777941</v>
      </c>
      <c r="AA97" s="2">
        <f t="shared" si="52"/>
        <v>1823.7823788080082</v>
      </c>
      <c r="AB97" s="2">
        <f t="shared" si="41"/>
        <v>5.7747588023541843</v>
      </c>
      <c r="AC97" s="2"/>
      <c r="AD97" s="2">
        <f t="shared" si="42"/>
        <v>53.502175999999999</v>
      </c>
      <c r="AE97" s="2">
        <f t="shared" si="43"/>
        <v>5.887573964497042</v>
      </c>
      <c r="AF97" s="2">
        <f t="shared" si="44"/>
        <v>0.98947861691372729</v>
      </c>
      <c r="AG97" s="2">
        <f t="shared" si="53"/>
        <v>0.75248092105505582</v>
      </c>
      <c r="AH97" s="2">
        <f t="shared" si="54"/>
        <v>5.9127886562356388E-2</v>
      </c>
      <c r="AI97" s="2">
        <f t="shared" si="55"/>
        <v>7.8577256788720962E-2</v>
      </c>
      <c r="AJ97" s="2">
        <f t="shared" si="56"/>
        <v>0.12251542150294102</v>
      </c>
      <c r="AK97" s="2">
        <f t="shared" si="45"/>
        <v>51.403652481780163</v>
      </c>
      <c r="AL97" s="2">
        <f t="shared" si="57"/>
        <v>43.45922914824407</v>
      </c>
      <c r="AM97" s="2">
        <f t="shared" si="46"/>
        <v>159.06694490585366</v>
      </c>
      <c r="AN97" s="2">
        <f t="shared" si="58"/>
        <v>49.990481819644508</v>
      </c>
      <c r="AO97">
        <f t="shared" si="59"/>
        <v>33.140070016359417</v>
      </c>
    </row>
    <row r="98" spans="9:41" x14ac:dyDescent="0.25">
      <c r="I98">
        <v>105</v>
      </c>
      <c r="J98" s="2">
        <f t="shared" si="30"/>
        <v>95.827761372151798</v>
      </c>
      <c r="K98" s="2">
        <f t="shared" si="31"/>
        <v>212.92121831735614</v>
      </c>
      <c r="L98" s="2">
        <f t="shared" si="32"/>
        <v>217.51952178923776</v>
      </c>
      <c r="M98" s="2">
        <f t="shared" si="33"/>
        <v>121.69176041708596</v>
      </c>
      <c r="N98" s="2">
        <f t="shared" si="34"/>
        <v>4.5983034718816214</v>
      </c>
      <c r="O98">
        <v>105</v>
      </c>
      <c r="P98" s="2">
        <f t="shared" si="47"/>
        <v>1774.0421628038148</v>
      </c>
      <c r="Q98" s="2">
        <f t="shared" si="48"/>
        <v>3941.7723344658757</v>
      </c>
      <c r="R98" s="2">
        <f t="shared" si="49"/>
        <v>4026.8999020900928</v>
      </c>
      <c r="S98" s="2">
        <f t="shared" si="35"/>
        <v>2252.857739286278</v>
      </c>
      <c r="T98" s="2">
        <f t="shared" si="36"/>
        <v>85.127567624217136</v>
      </c>
      <c r="U98" s="2">
        <f t="shared" si="37"/>
        <v>1061.6187703593214</v>
      </c>
      <c r="V98" s="2">
        <f t="shared" si="38"/>
        <v>5.7015340154644472</v>
      </c>
      <c r="W98" s="2">
        <f t="shared" si="50"/>
        <v>835.98552478419606</v>
      </c>
      <c r="X98" s="2">
        <f t="shared" si="39"/>
        <v>12.719325074133168</v>
      </c>
      <c r="Y98" s="2">
        <f t="shared" si="51"/>
        <v>40.114838184825729</v>
      </c>
      <c r="Z98" s="2">
        <f t="shared" si="40"/>
        <v>0.21615383612111461</v>
      </c>
      <c r="AA98" s="2">
        <f t="shared" si="52"/>
        <v>1857.4894569586916</v>
      </c>
      <c r="AB98" s="2">
        <f t="shared" si="41"/>
        <v>5.724485599186079</v>
      </c>
      <c r="AC98" s="2"/>
      <c r="AD98" s="2">
        <f t="shared" si="42"/>
        <v>54.016620000000003</v>
      </c>
      <c r="AE98" s="2">
        <f t="shared" si="43"/>
        <v>5.728571428571426</v>
      </c>
      <c r="AF98" s="2">
        <f t="shared" si="44"/>
        <v>0.99003736438287138</v>
      </c>
      <c r="AG98" s="2">
        <f t="shared" si="53"/>
        <v>0.73821620336793503</v>
      </c>
      <c r="AH98" s="2">
        <f t="shared" si="54"/>
        <v>5.8038944603217874E-2</v>
      </c>
      <c r="AI98" s="2">
        <f t="shared" si="55"/>
        <v>7.8620523822735211E-2</v>
      </c>
      <c r="AJ98" s="2">
        <f t="shared" si="56"/>
        <v>0.12150478142132959</v>
      </c>
      <c r="AK98" s="2">
        <f t="shared" si="45"/>
        <v>52.900753517065851</v>
      </c>
      <c r="AL98" s="2">
        <f t="shared" si="57"/>
        <v>42.927007855085954</v>
      </c>
      <c r="AM98" s="2">
        <f t="shared" si="46"/>
        <v>163.69967578003994</v>
      </c>
      <c r="AN98" s="2">
        <f t="shared" si="58"/>
        <v>49.221542537316211</v>
      </c>
      <c r="AO98">
        <f t="shared" si="59"/>
        <v>32.842524445324692</v>
      </c>
    </row>
    <row r="99" spans="9:41" x14ac:dyDescent="0.25">
      <c r="I99">
        <v>106</v>
      </c>
      <c r="J99" s="2">
        <f t="shared" si="30"/>
        <v>96.83051458326149</v>
      </c>
      <c r="K99" s="2">
        <f t="shared" si="31"/>
        <v>216.88670332702867</v>
      </c>
      <c r="L99" s="2">
        <f t="shared" si="32"/>
        <v>218.51361762486792</v>
      </c>
      <c r="M99" s="2">
        <f t="shared" si="33"/>
        <v>121.68310304160643</v>
      </c>
      <c r="N99" s="2">
        <f t="shared" si="34"/>
        <v>1.6269142978392495</v>
      </c>
      <c r="O99">
        <v>106</v>
      </c>
      <c r="P99" s="2">
        <f t="shared" si="47"/>
        <v>1775.6945762742039</v>
      </c>
      <c r="Q99" s="2">
        <f t="shared" si="48"/>
        <v>3977.3055469269525</v>
      </c>
      <c r="R99" s="2">
        <f t="shared" si="49"/>
        <v>4007.1401802258601</v>
      </c>
      <c r="S99" s="2">
        <f t="shared" si="35"/>
        <v>2231.4456039516563</v>
      </c>
      <c r="T99" s="2">
        <f t="shared" si="36"/>
        <v>29.834633298907647</v>
      </c>
      <c r="U99" s="2">
        <f t="shared" si="37"/>
        <v>1061.5432448489694</v>
      </c>
      <c r="V99" s="2">
        <f t="shared" si="38"/>
        <v>5.6476961629603419</v>
      </c>
      <c r="W99" s="2">
        <f t="shared" si="50"/>
        <v>844.73337778018799</v>
      </c>
      <c r="X99" s="2">
        <f t="shared" si="39"/>
        <v>12.707488813343964</v>
      </c>
      <c r="Y99" s="2">
        <f t="shared" si="51"/>
        <v>14.192930979323874</v>
      </c>
      <c r="Z99" s="2">
        <f t="shared" si="40"/>
        <v>7.5755685889980662E-2</v>
      </c>
      <c r="AA99" s="2">
        <f t="shared" si="52"/>
        <v>1892.0836916498336</v>
      </c>
      <c r="AB99" s="2">
        <f t="shared" si="41"/>
        <v>5.6733430956428403</v>
      </c>
      <c r="AC99" s="2"/>
      <c r="AD99" s="2">
        <f t="shared" si="42"/>
        <v>54.531064000000001</v>
      </c>
      <c r="AE99" s="2">
        <f t="shared" si="43"/>
        <v>5.5740477038091836</v>
      </c>
      <c r="AF99" s="2">
        <f t="shared" si="44"/>
        <v>0.99056591017755602</v>
      </c>
      <c r="AG99" s="2">
        <f t="shared" si="53"/>
        <v>0.72435329673651505</v>
      </c>
      <c r="AH99" s="2">
        <f t="shared" si="54"/>
        <v>5.7002080220277779E-2</v>
      </c>
      <c r="AI99" s="2">
        <f t="shared" si="55"/>
        <v>7.8693754107413694E-2</v>
      </c>
      <c r="AJ99" s="2">
        <f t="shared" si="56"/>
        <v>0.12054401329497388</v>
      </c>
      <c r="AK99" s="2">
        <f t="shared" si="45"/>
        <v>54.426644078075107</v>
      </c>
      <c r="AL99" s="2">
        <f t="shared" si="57"/>
        <v>42.403870505186383</v>
      </c>
      <c r="AM99" s="2">
        <f t="shared" si="46"/>
        <v>168.42149491315411</v>
      </c>
      <c r="AN99" s="2">
        <f t="shared" si="58"/>
        <v>48.465208413874564</v>
      </c>
      <c r="AO99">
        <f t="shared" si="59"/>
        <v>32.562991550544545</v>
      </c>
    </row>
    <row r="100" spans="9:41" x14ac:dyDescent="0.25">
      <c r="I100">
        <v>107</v>
      </c>
      <c r="J100" s="2">
        <f t="shared" si="30"/>
        <v>97.871165390934152</v>
      </c>
      <c r="K100" s="2">
        <f t="shared" si="31"/>
        <v>220.95440150042518</v>
      </c>
      <c r="L100" s="2">
        <f t="shared" si="32"/>
        <v>219.49719397170648</v>
      </c>
      <c r="M100" s="2">
        <f t="shared" si="33"/>
        <v>121.62602858077233</v>
      </c>
      <c r="N100" s="2">
        <f t="shared" si="34"/>
        <v>0</v>
      </c>
      <c r="O100">
        <v>107</v>
      </c>
      <c r="P100" s="2">
        <f t="shared" si="47"/>
        <v>1778.0045810628935</v>
      </c>
      <c r="Q100" s="2">
        <f t="shared" si="48"/>
        <v>4014.0314719309195</v>
      </c>
      <c r="R100" s="2">
        <f t="shared" si="49"/>
        <v>3987.5586936486529</v>
      </c>
      <c r="S100" s="2">
        <f t="shared" si="35"/>
        <v>2209.5541125857594</v>
      </c>
      <c r="T100" s="2">
        <f t="shared" si="36"/>
        <v>0</v>
      </c>
      <c r="U100" s="2">
        <f t="shared" si="37"/>
        <v>1061.0453367020089</v>
      </c>
      <c r="V100" s="2">
        <f t="shared" si="38"/>
        <v>5.5926426907638493</v>
      </c>
      <c r="W100" s="2">
        <f t="shared" si="50"/>
        <v>853.81184313419703</v>
      </c>
      <c r="X100" s="2">
        <f t="shared" si="39"/>
        <v>12.690979092095947</v>
      </c>
      <c r="Y100" s="2">
        <f t="shared" si="51"/>
        <v>0</v>
      </c>
      <c r="Z100" s="2">
        <f t="shared" si="40"/>
        <v>0</v>
      </c>
      <c r="AA100" s="2">
        <f t="shared" si="52"/>
        <v>1927.5696170586975</v>
      </c>
      <c r="AB100" s="2">
        <f t="shared" si="41"/>
        <v>5.6214354874167096</v>
      </c>
      <c r="AC100" s="2"/>
      <c r="AD100" s="2">
        <f t="shared" si="42"/>
        <v>55.045507999999998</v>
      </c>
      <c r="AE100" s="2">
        <f t="shared" si="43"/>
        <v>5.4238361428945758</v>
      </c>
      <c r="AF100" s="2">
        <f t="shared" si="44"/>
        <v>0.99106602656674625</v>
      </c>
      <c r="AG100" s="2">
        <f t="shared" si="53"/>
        <v>0.71087725060105555</v>
      </c>
      <c r="AH100" s="2">
        <f t="shared" si="54"/>
        <v>5.6014374103239679E-2</v>
      </c>
      <c r="AI100" s="2">
        <f t="shared" si="55"/>
        <v>7.8796126976744332E-2</v>
      </c>
      <c r="AJ100" s="2">
        <f t="shared" si="56"/>
        <v>0.11963027988017867</v>
      </c>
      <c r="AK100" s="2">
        <f t="shared" si="45"/>
        <v>55.981598350767207</v>
      </c>
      <c r="AL100" s="2">
        <f t="shared" si="57"/>
        <v>41.889567040166945</v>
      </c>
      <c r="AM100" s="2">
        <f t="shared" si="46"/>
        <v>173.23325076480504</v>
      </c>
      <c r="AN100" s="2">
        <f t="shared" si="58"/>
        <v>47.721150735620135</v>
      </c>
      <c r="AO100">
        <f t="shared" si="59"/>
        <v>32.300629890869452</v>
      </c>
    </row>
    <row r="101" spans="9:41" x14ac:dyDescent="0.25">
      <c r="I101">
        <v>108</v>
      </c>
      <c r="J101" s="2">
        <f t="shared" si="30"/>
        <v>98.949747227667075</v>
      </c>
      <c r="K101" s="2">
        <f t="shared" si="31"/>
        <v>225.12484499001039</v>
      </c>
      <c r="L101" s="2">
        <f t="shared" si="32"/>
        <v>220.47039873041061</v>
      </c>
      <c r="M101" s="2">
        <f t="shared" si="33"/>
        <v>121.52065150274353</v>
      </c>
      <c r="N101" s="2">
        <f t="shared" si="34"/>
        <v>0</v>
      </c>
      <c r="O101">
        <v>108</v>
      </c>
      <c r="P101" s="2">
        <f t="shared" si="47"/>
        <v>1780.9545124817075</v>
      </c>
      <c r="Q101" s="2">
        <f t="shared" si="48"/>
        <v>4051.9265565602068</v>
      </c>
      <c r="R101" s="2">
        <f t="shared" si="49"/>
        <v>3968.153153379445</v>
      </c>
      <c r="S101" s="2">
        <f t="shared" si="35"/>
        <v>2187.1986408977373</v>
      </c>
      <c r="T101" s="2">
        <f t="shared" si="36"/>
        <v>0</v>
      </c>
      <c r="U101" s="2">
        <f t="shared" si="37"/>
        <v>1060.1260445197154</v>
      </c>
      <c r="V101" s="2">
        <f t="shared" si="38"/>
        <v>5.5364116921441111</v>
      </c>
      <c r="W101" s="2">
        <f t="shared" si="50"/>
        <v>863.22121250579448</v>
      </c>
      <c r="X101" s="2">
        <f t="shared" si="39"/>
        <v>12.669958051021116</v>
      </c>
      <c r="Y101" s="2">
        <f t="shared" si="51"/>
        <v>0</v>
      </c>
      <c r="Z101" s="2">
        <f t="shared" si="40"/>
        <v>0</v>
      </c>
      <c r="AA101" s="2">
        <f t="shared" si="52"/>
        <v>1963.9518755952818</v>
      </c>
      <c r="AB101" s="2">
        <f t="shared" si="41"/>
        <v>5.5688617868423878</v>
      </c>
      <c r="AC101" s="2"/>
      <c r="AD101" s="2">
        <f t="shared" si="42"/>
        <v>55.559952000000003</v>
      </c>
      <c r="AE101" s="2">
        <f t="shared" si="43"/>
        <v>5.2777777777777786</v>
      </c>
      <c r="AF101" s="2">
        <f t="shared" si="44"/>
        <v>0.99153937007231097</v>
      </c>
      <c r="AG101" s="2">
        <f t="shared" si="53"/>
        <v>0.6977738033377473</v>
      </c>
      <c r="AH101" s="2">
        <f t="shared" si="54"/>
        <v>5.5073094995883684E-2</v>
      </c>
      <c r="AI101" s="2">
        <f t="shared" si="55"/>
        <v>7.8926859581781042E-2</v>
      </c>
      <c r="AJ101" s="2">
        <f t="shared" si="56"/>
        <v>0.11876092820561868</v>
      </c>
      <c r="AK101" s="2">
        <f t="shared" si="45"/>
        <v>57.565890521101444</v>
      </c>
      <c r="AL101" s="2">
        <f t="shared" si="57"/>
        <v>41.383856706565638</v>
      </c>
      <c r="AM101" s="2">
        <f t="shared" si="46"/>
        <v>178.1357917946016</v>
      </c>
      <c r="AN101" s="2">
        <f t="shared" si="58"/>
        <v>46.989053195408779</v>
      </c>
      <c r="AO101">
        <f t="shared" si="59"/>
        <v>32.054644548319757</v>
      </c>
    </row>
    <row r="102" spans="9:41" x14ac:dyDescent="0.25">
      <c r="I102">
        <v>109</v>
      </c>
      <c r="J102" s="2">
        <f t="shared" si="30"/>
        <v>100.06630240404304</v>
      </c>
      <c r="K102" s="2">
        <f t="shared" si="31"/>
        <v>229.3985777856962</v>
      </c>
      <c r="L102" s="2">
        <f t="shared" si="32"/>
        <v>221.43337721144965</v>
      </c>
      <c r="M102" s="2">
        <f t="shared" si="33"/>
        <v>121.36707480740661</v>
      </c>
      <c r="N102" s="2">
        <f t="shared" si="34"/>
        <v>0</v>
      </c>
      <c r="O102">
        <v>109</v>
      </c>
      <c r="P102" s="2">
        <f t="shared" si="47"/>
        <v>1784.5275124148113</v>
      </c>
      <c r="Q102" s="2">
        <f t="shared" si="48"/>
        <v>4090.9683233270348</v>
      </c>
      <c r="R102" s="2">
        <f t="shared" si="49"/>
        <v>3948.9213082464526</v>
      </c>
      <c r="S102" s="2">
        <f t="shared" si="35"/>
        <v>2164.393795831641</v>
      </c>
      <c r="T102" s="2">
        <f t="shared" si="36"/>
        <v>0</v>
      </c>
      <c r="U102" s="2">
        <f t="shared" si="37"/>
        <v>1058.7862668560454</v>
      </c>
      <c r="V102" s="2">
        <f t="shared" si="38"/>
        <v>5.4790393545140619</v>
      </c>
      <c r="W102" s="2">
        <f t="shared" si="50"/>
        <v>872.96185500549939</v>
      </c>
      <c r="X102" s="2">
        <f t="shared" si="39"/>
        <v>12.644590126484349</v>
      </c>
      <c r="Y102" s="2">
        <f t="shared" si="51"/>
        <v>0</v>
      </c>
      <c r="Z102" s="2">
        <f t="shared" si="40"/>
        <v>0</v>
      </c>
      <c r="AA102" s="2">
        <f t="shared" si="52"/>
        <v>2001.2352129375136</v>
      </c>
      <c r="AB102" s="2">
        <f t="shared" si="41"/>
        <v>5.5157158844899143</v>
      </c>
      <c r="AC102" s="2"/>
      <c r="AD102" s="2">
        <f t="shared" si="42"/>
        <v>56.074396</v>
      </c>
      <c r="AE102" s="2">
        <f t="shared" si="43"/>
        <v>5.1357208989142302</v>
      </c>
      <c r="AF102" s="2">
        <f t="shared" si="44"/>
        <v>0.99198748984005913</v>
      </c>
      <c r="AG102" s="2">
        <f t="shared" si="53"/>
        <v>0.68502934451068787</v>
      </c>
      <c r="AH102" s="2">
        <f t="shared" si="54"/>
        <v>5.4175686017364874E-2</v>
      </c>
      <c r="AI102" s="2">
        <f t="shared" si="55"/>
        <v>7.9085204818579308E-2</v>
      </c>
      <c r="AJ102" s="2">
        <f t="shared" si="56"/>
        <v>0.11793347610084343</v>
      </c>
      <c r="AK102" s="2">
        <f t="shared" si="45"/>
        <v>59.179794775037053</v>
      </c>
      <c r="AL102" s="2">
        <f t="shared" si="57"/>
        <v>40.88650762900599</v>
      </c>
      <c r="AM102" s="2">
        <f t="shared" si="46"/>
        <v>183.12996646215251</v>
      </c>
      <c r="AN102" s="2">
        <f t="shared" si="58"/>
        <v>46.268611323543702</v>
      </c>
      <c r="AO102">
        <f t="shared" si="59"/>
        <v>31.824284160186252</v>
      </c>
    </row>
    <row r="103" spans="9:41" x14ac:dyDescent="0.25">
      <c r="I103">
        <v>110</v>
      </c>
      <c r="J103" s="2">
        <f t="shared" si="30"/>
        <v>101.22088170518114</v>
      </c>
      <c r="K103" s="2">
        <f t="shared" si="31"/>
        <v>233.77615517677654</v>
      </c>
      <c r="L103" s="2">
        <f t="shared" si="32"/>
        <v>222.38627218934911</v>
      </c>
      <c r="M103" s="2">
        <f t="shared" si="33"/>
        <v>121.16539048416797</v>
      </c>
      <c r="N103" s="2">
        <f t="shared" si="34"/>
        <v>0</v>
      </c>
      <c r="O103">
        <v>110</v>
      </c>
      <c r="P103" s="2">
        <f t="shared" si="47"/>
        <v>1788.7074855250812</v>
      </c>
      <c r="Q103" s="2">
        <f t="shared" si="48"/>
        <v>4131.1353117819081</v>
      </c>
      <c r="R103" s="2">
        <f t="shared" si="49"/>
        <v>3929.8609441251861</v>
      </c>
      <c r="S103" s="2">
        <f t="shared" si="35"/>
        <v>2141.1534586001048</v>
      </c>
      <c r="T103" s="2">
        <f t="shared" si="36"/>
        <v>0</v>
      </c>
      <c r="U103" s="2">
        <f t="shared" si="37"/>
        <v>1057.0268062113519</v>
      </c>
      <c r="V103" s="2">
        <f t="shared" si="38"/>
        <v>5.4205600673097809</v>
      </c>
      <c r="W103" s="2">
        <f t="shared" si="50"/>
        <v>883.03421367428291</v>
      </c>
      <c r="X103" s="2">
        <f t="shared" si="39"/>
        <v>12.615041389674778</v>
      </c>
      <c r="Y103" s="2">
        <f t="shared" si="51"/>
        <v>0</v>
      </c>
      <c r="Z103" s="2">
        <f t="shared" si="40"/>
        <v>0</v>
      </c>
      <c r="AA103" s="2">
        <f t="shared" si="52"/>
        <v>2039.4244733372586</v>
      </c>
      <c r="AB103" s="2">
        <f t="shared" si="41"/>
        <v>5.4620866325937554</v>
      </c>
      <c r="AC103" s="2"/>
      <c r="AD103" s="2">
        <f t="shared" si="42"/>
        <v>56.588840000000005</v>
      </c>
      <c r="AE103" s="2">
        <f t="shared" si="43"/>
        <v>4.9975206611570249</v>
      </c>
      <c r="AF103" s="2">
        <f t="shared" si="44"/>
        <v>0.99241183534749777</v>
      </c>
      <c r="AG103" s="2">
        <f t="shared" si="53"/>
        <v>0.67263087951499867</v>
      </c>
      <c r="AH103" s="2">
        <f t="shared" si="54"/>
        <v>5.3319752090986945E-2</v>
      </c>
      <c r="AI103" s="2">
        <f t="shared" si="55"/>
        <v>7.9270449387386463E-2</v>
      </c>
      <c r="AJ103" s="2">
        <f t="shared" si="56"/>
        <v>0.1171455998191319</v>
      </c>
      <c r="AK103" s="2">
        <f t="shared" si="45"/>
        <v>60.823585298533345</v>
      </c>
      <c r="AL103" s="2">
        <f t="shared" si="57"/>
        <v>40.397296406647804</v>
      </c>
      <c r="AM103" s="2">
        <f t="shared" si="46"/>
        <v>188.21662322706678</v>
      </c>
      <c r="AN103" s="2">
        <f t="shared" si="58"/>
        <v>45.559531949709772</v>
      </c>
      <c r="AO103">
        <f t="shared" si="59"/>
        <v>31.608838165353472</v>
      </c>
    </row>
    <row r="104" spans="9:41" x14ac:dyDescent="0.25">
      <c r="I104">
        <v>111</v>
      </c>
      <c r="J104" s="2">
        <f t="shared" si="30"/>
        <v>102.41354400900056</v>
      </c>
      <c r="K104" s="2">
        <f t="shared" si="31"/>
        <v>238.25814324294518</v>
      </c>
      <c r="L104" s="2">
        <f t="shared" si="32"/>
        <v>223.32922395561434</v>
      </c>
      <c r="M104" s="2">
        <f t="shared" si="33"/>
        <v>120.91567994661378</v>
      </c>
      <c r="N104" s="2">
        <f t="shared" si="34"/>
        <v>0</v>
      </c>
      <c r="O104">
        <v>111</v>
      </c>
      <c r="P104" s="2">
        <f t="shared" si="47"/>
        <v>1793.4790582096916</v>
      </c>
      <c r="Q104" s="2">
        <f t="shared" si="48"/>
        <v>4172.407023787724</v>
      </c>
      <c r="R104" s="2">
        <f t="shared" si="49"/>
        <v>3910.9698831964611</v>
      </c>
      <c r="S104" s="2">
        <f t="shared" si="35"/>
        <v>2117.4908249867694</v>
      </c>
      <c r="T104" s="2">
        <f t="shared" si="36"/>
        <v>0</v>
      </c>
      <c r="U104" s="2">
        <f t="shared" si="37"/>
        <v>1054.8483728242809</v>
      </c>
      <c r="V104" s="2">
        <f t="shared" si="38"/>
        <v>5.3610065229552148</v>
      </c>
      <c r="W104" s="2">
        <f t="shared" si="50"/>
        <v>893.43880215336389</v>
      </c>
      <c r="X104" s="2">
        <f t="shared" si="39"/>
        <v>12.58147891977324</v>
      </c>
      <c r="Y104" s="2">
        <f t="shared" si="51"/>
        <v>0</v>
      </c>
      <c r="Z104" s="2">
        <f t="shared" si="40"/>
        <v>0</v>
      </c>
      <c r="AA104" s="2">
        <f t="shared" si="52"/>
        <v>2078.5245951800439</v>
      </c>
      <c r="AB104" s="2">
        <f t="shared" si="41"/>
        <v>5.4080579471932166</v>
      </c>
      <c r="AC104" s="2"/>
      <c r="AD104" s="2">
        <f t="shared" si="42"/>
        <v>57.103284000000002</v>
      </c>
      <c r="AE104" s="2">
        <f t="shared" si="43"/>
        <v>4.863038714390064</v>
      </c>
      <c r="AF104" s="2">
        <f t="shared" si="44"/>
        <v>0.9928137635052332</v>
      </c>
      <c r="AG104" s="2">
        <f t="shared" si="53"/>
        <v>0.66056599643953273</v>
      </c>
      <c r="AH104" s="2">
        <f t="shared" si="54"/>
        <v>5.2503048381806479E-2</v>
      </c>
      <c r="AI104" s="2">
        <f t="shared" si="55"/>
        <v>7.9481911973669897E-2</v>
      </c>
      <c r="AJ104" s="2">
        <f t="shared" si="56"/>
        <v>0.11639512265699392</v>
      </c>
      <c r="AK104" s="2">
        <f t="shared" si="45"/>
        <v>62.497536277549557</v>
      </c>
      <c r="AL104" s="2">
        <f t="shared" si="57"/>
        <v>39.916007731450996</v>
      </c>
      <c r="AM104" s="2">
        <f t="shared" si="46"/>
        <v>193.39661054895313</v>
      </c>
      <c r="AN104" s="2">
        <f t="shared" si="58"/>
        <v>44.861532693992039</v>
      </c>
      <c r="AO104">
        <f t="shared" si="59"/>
        <v>31.407634247615103</v>
      </c>
    </row>
    <row r="105" spans="9:41" x14ac:dyDescent="0.25">
      <c r="I105">
        <v>112</v>
      </c>
      <c r="J105" s="2">
        <f t="shared" si="30"/>
        <v>103.64435592493517</v>
      </c>
      <c r="K105" s="2">
        <f t="shared" si="31"/>
        <v>242.84511837258222</v>
      </c>
      <c r="L105" s="2">
        <f t="shared" si="32"/>
        <v>224.26237037037035</v>
      </c>
      <c r="M105" s="2">
        <f t="shared" si="33"/>
        <v>120.61801444543518</v>
      </c>
      <c r="N105" s="2">
        <f t="shared" si="34"/>
        <v>0</v>
      </c>
      <c r="O105">
        <v>112</v>
      </c>
      <c r="P105" s="2">
        <f t="shared" si="47"/>
        <v>1798.8275401094463</v>
      </c>
      <c r="Q105" s="2">
        <f t="shared" si="48"/>
        <v>4214.7638721988869</v>
      </c>
      <c r="R105" s="2">
        <f t="shared" si="49"/>
        <v>3892.245983221871</v>
      </c>
      <c r="S105" s="2">
        <f t="shared" si="35"/>
        <v>2093.4184431124249</v>
      </c>
      <c r="T105" s="2">
        <f t="shared" si="36"/>
        <v>0</v>
      </c>
      <c r="U105" s="2">
        <f t="shared" si="37"/>
        <v>1052.2515882740654</v>
      </c>
      <c r="V105" s="2">
        <f t="shared" si="38"/>
        <v>5.3004098114122282</v>
      </c>
      <c r="W105" s="2">
        <f t="shared" si="50"/>
        <v>904.17620153241523</v>
      </c>
      <c r="X105" s="2">
        <f t="shared" si="39"/>
        <v>12.544070212838244</v>
      </c>
      <c r="Y105" s="2">
        <f t="shared" si="51"/>
        <v>0</v>
      </c>
      <c r="Z105" s="2">
        <f t="shared" si="40"/>
        <v>0</v>
      </c>
      <c r="AA105" s="2">
        <f t="shared" si="52"/>
        <v>2118.5406067826698</v>
      </c>
      <c r="AB105" s="2">
        <f t="shared" si="41"/>
        <v>5.3537089260822102</v>
      </c>
      <c r="AC105" s="2"/>
      <c r="AD105" s="2">
        <f t="shared" si="42"/>
        <v>57.617728</v>
      </c>
      <c r="AE105" s="2">
        <f t="shared" si="43"/>
        <v>4.7321428571428568</v>
      </c>
      <c r="AF105" s="2">
        <f t="shared" si="44"/>
        <v>0.99319454520370054</v>
      </c>
      <c r="AG105" s="2">
        <f t="shared" si="53"/>
        <v>0.64882283499134918</v>
      </c>
      <c r="AH105" s="2">
        <f t="shared" si="54"/>
        <v>5.1723469653997198E-2</v>
      </c>
      <c r="AI105" s="2">
        <f t="shared" si="55"/>
        <v>7.9718941542319219E-2</v>
      </c>
      <c r="AJ105" s="2">
        <f t="shared" si="56"/>
        <v>0.11568000448211424</v>
      </c>
      <c r="AK105" s="2">
        <f t="shared" si="45"/>
        <v>64.201921898044958</v>
      </c>
      <c r="AL105" s="2">
        <f t="shared" si="57"/>
        <v>39.442434026890211</v>
      </c>
      <c r="AM105" s="2">
        <f t="shared" si="46"/>
        <v>198.67077688742032</v>
      </c>
      <c r="AN105" s="2">
        <f t="shared" si="58"/>
        <v>44.174341485161897</v>
      </c>
      <c r="AO105">
        <f t="shared" si="59"/>
        <v>31.220035960276782</v>
      </c>
    </row>
    <row r="106" spans="9:41" x14ac:dyDescent="0.25">
      <c r="I106">
        <v>113</v>
      </c>
      <c r="J106" s="2">
        <f t="shared" si="30"/>
        <v>104.91339145183096</v>
      </c>
      <c r="K106" s="2">
        <f t="shared" si="31"/>
        <v>247.53766680661738</v>
      </c>
      <c r="L106" s="2">
        <f t="shared" si="32"/>
        <v>225.18584691275248</v>
      </c>
      <c r="M106" s="2">
        <f t="shared" si="33"/>
        <v>120.27245546092152</v>
      </c>
      <c r="N106" s="2">
        <f t="shared" si="34"/>
        <v>0</v>
      </c>
      <c r="O106">
        <v>113</v>
      </c>
      <c r="P106" s="2">
        <f t="shared" si="47"/>
        <v>1804.7388879918499</v>
      </c>
      <c r="Q106" s="2">
        <f t="shared" si="48"/>
        <v>4258.1871327054041</v>
      </c>
      <c r="R106" s="2">
        <f t="shared" si="49"/>
        <v>3873.6871368362508</v>
      </c>
      <c r="S106" s="2">
        <f t="shared" si="35"/>
        <v>2068.948248844401</v>
      </c>
      <c r="T106" s="2">
        <f t="shared" si="36"/>
        <v>0</v>
      </c>
      <c r="U106" s="2">
        <f t="shared" si="37"/>
        <v>1049.236988904571</v>
      </c>
      <c r="V106" s="2">
        <f t="shared" si="38"/>
        <v>5.2387995087757266</v>
      </c>
      <c r="W106" s="2">
        <f t="shared" si="50"/>
        <v>915.24705736511839</v>
      </c>
      <c r="X106" s="2">
        <f t="shared" si="39"/>
        <v>12.50298262760208</v>
      </c>
      <c r="Y106" s="2">
        <f t="shared" si="51"/>
        <v>0</v>
      </c>
      <c r="Z106" s="2">
        <f t="shared" si="40"/>
        <v>0</v>
      </c>
      <c r="AA106" s="2">
        <f t="shared" si="52"/>
        <v>2159.4776224139478</v>
      </c>
      <c r="AB106" s="2">
        <f t="shared" si="41"/>
        <v>5.2991139798930709</v>
      </c>
      <c r="AC106" s="2"/>
      <c r="AD106" s="2">
        <f t="shared" si="42"/>
        <v>58.132172000000004</v>
      </c>
      <c r="AE106" s="2">
        <f t="shared" si="43"/>
        <v>4.6047067115670748</v>
      </c>
      <c r="AF106" s="2">
        <f t="shared" si="44"/>
        <v>0.99355537135218963</v>
      </c>
      <c r="AG106" s="2">
        <f t="shared" si="53"/>
        <v>0.63739005733663423</v>
      </c>
      <c r="AH106" s="2">
        <f t="shared" si="54"/>
        <v>5.0979040467472675E-2</v>
      </c>
      <c r="AI106" s="2">
        <f t="shared" si="55"/>
        <v>7.9980915737046646E-2</v>
      </c>
      <c r="AJ106" s="2">
        <f t="shared" si="56"/>
        <v>0.11499833209003524</v>
      </c>
      <c r="AK106" s="2">
        <f t="shared" si="45"/>
        <v>65.937016345978847</v>
      </c>
      <c r="AL106" s="2">
        <f t="shared" si="57"/>
        <v>38.976375105852121</v>
      </c>
      <c r="AM106" s="2">
        <f t="shared" si="46"/>
        <v>204.03997070207734</v>
      </c>
      <c r="AN106" s="2">
        <f t="shared" si="58"/>
        <v>43.497696104540047</v>
      </c>
      <c r="AO106">
        <f t="shared" si="59"/>
        <v>31.045440517719683</v>
      </c>
    </row>
    <row r="107" spans="9:41" x14ac:dyDescent="0.25">
      <c r="I107">
        <v>114</v>
      </c>
      <c r="J107" s="2">
        <f t="shared" si="30"/>
        <v>106.22073165384916</v>
      </c>
      <c r="K107" s="2">
        <f t="shared" si="31"/>
        <v>252.33638420640054</v>
      </c>
      <c r="L107" s="2">
        <f t="shared" si="32"/>
        <v>226.09978673008325</v>
      </c>
      <c r="M107" s="2">
        <f t="shared" si="33"/>
        <v>119.8790550762341</v>
      </c>
      <c r="N107" s="2">
        <f t="shared" si="34"/>
        <v>0</v>
      </c>
      <c r="O107">
        <v>114</v>
      </c>
      <c r="P107" s="2">
        <f t="shared" si="47"/>
        <v>1811.1996718420914</v>
      </c>
      <c r="Q107" s="2">
        <f t="shared" si="48"/>
        <v>4302.6588986208608</v>
      </c>
      <c r="R107" s="2">
        <f t="shared" si="49"/>
        <v>3855.2912708566723</v>
      </c>
      <c r="S107" s="2">
        <f t="shared" si="35"/>
        <v>2044.0915990145809</v>
      </c>
      <c r="T107" s="2">
        <f t="shared" si="36"/>
        <v>0</v>
      </c>
      <c r="U107" s="2">
        <f t="shared" si="37"/>
        <v>1045.8050290806739</v>
      </c>
      <c r="V107" s="2">
        <f t="shared" si="38"/>
        <v>5.1762037603369055</v>
      </c>
      <c r="W107" s="2">
        <f t="shared" si="50"/>
        <v>926.6520768417945</v>
      </c>
      <c r="X107" s="2">
        <f t="shared" si="39"/>
        <v>12.45838286894703</v>
      </c>
      <c r="Y107" s="2">
        <f t="shared" si="51"/>
        <v>0</v>
      </c>
      <c r="Z107" s="2">
        <f t="shared" si="40"/>
        <v>0</v>
      </c>
      <c r="AA107" s="2">
        <f t="shared" si="52"/>
        <v>2201.3408385248749</v>
      </c>
      <c r="AB107" s="2">
        <f t="shared" si="41"/>
        <v>5.2443429738649936</v>
      </c>
      <c r="AC107" s="2"/>
      <c r="AD107" s="2">
        <f t="shared" si="42"/>
        <v>58.646616000000002</v>
      </c>
      <c r="AE107" s="2">
        <f t="shared" si="43"/>
        <v>4.4806094182825484</v>
      </c>
      <c r="AF107" s="2">
        <f t="shared" si="44"/>
        <v>0.99389735845287386</v>
      </c>
      <c r="AG107" s="2">
        <f t="shared" si="53"/>
        <v>0.62625682072418321</v>
      </c>
      <c r="AH107" s="2">
        <f t="shared" si="54"/>
        <v>5.0267906140944729E-2</v>
      </c>
      <c r="AI107" s="2">
        <f t="shared" si="55"/>
        <v>8.0267239377635108E-2</v>
      </c>
      <c r="AJ107" s="2">
        <f t="shared" si="56"/>
        <v>0.11434831031749043</v>
      </c>
      <c r="AK107" s="2">
        <f t="shared" si="45"/>
        <v>67.703093807310495</v>
      </c>
      <c r="AL107" s="2">
        <f t="shared" si="57"/>
        <v>38.517637846538662</v>
      </c>
      <c r="AM107" s="2">
        <f t="shared" si="46"/>
        <v>209.505040452533</v>
      </c>
      <c r="AN107" s="2">
        <f t="shared" si="58"/>
        <v>42.831343753867536</v>
      </c>
      <c r="AO107">
        <f t="shared" si="59"/>
        <v>30.883276740845396</v>
      </c>
    </row>
    <row r="108" spans="9:41" x14ac:dyDescent="0.25">
      <c r="I108">
        <v>115</v>
      </c>
      <c r="J108" s="2">
        <f t="shared" si="30"/>
        <v>107.56646435327829</v>
      </c>
      <c r="K108" s="2">
        <f t="shared" si="31"/>
        <v>257.24187524411803</v>
      </c>
      <c r="L108" s="2">
        <f t="shared" si="32"/>
        <v>227.00432068586812</v>
      </c>
      <c r="M108" s="2">
        <f t="shared" si="33"/>
        <v>119.43785633258983</v>
      </c>
      <c r="N108" s="2">
        <f t="shared" si="34"/>
        <v>0</v>
      </c>
      <c r="O108">
        <v>115</v>
      </c>
      <c r="P108" s="2">
        <f t="shared" si="47"/>
        <v>1818.1970430090046</v>
      </c>
      <c r="Q108" s="2">
        <f t="shared" si="48"/>
        <v>4348.1620384103671</v>
      </c>
      <c r="R108" s="2">
        <f t="shared" si="49"/>
        <v>3837.0563456075351</v>
      </c>
      <c r="S108" s="2">
        <f t="shared" si="35"/>
        <v>2018.8593025985306</v>
      </c>
      <c r="T108" s="2">
        <f t="shared" si="36"/>
        <v>0</v>
      </c>
      <c r="U108" s="2">
        <f t="shared" si="37"/>
        <v>1041.9560842868245</v>
      </c>
      <c r="V108" s="2">
        <f t="shared" si="38"/>
        <v>5.1126493585042931</v>
      </c>
      <c r="W108" s="2">
        <f t="shared" si="50"/>
        <v>938.39202610954862</v>
      </c>
      <c r="X108" s="2">
        <f t="shared" si="39"/>
        <v>12.41043650944286</v>
      </c>
      <c r="Y108" s="2">
        <f t="shared" si="51"/>
        <v>0</v>
      </c>
      <c r="Z108" s="2">
        <f t="shared" si="40"/>
        <v>0</v>
      </c>
      <c r="AA108" s="2">
        <f t="shared" si="52"/>
        <v>2244.1355301754952</v>
      </c>
      <c r="AB108" s="2">
        <f t="shared" si="41"/>
        <v>5.1894613780698329</v>
      </c>
      <c r="AC108" s="2"/>
      <c r="AD108" s="2">
        <f t="shared" si="42"/>
        <v>59.161059999999999</v>
      </c>
      <c r="AE108" s="2">
        <f t="shared" si="43"/>
        <v>4.3597353497164448</v>
      </c>
      <c r="AF108" s="2">
        <f t="shared" si="44"/>
        <v>0.99422155374868748</v>
      </c>
      <c r="AG108" s="2">
        <f t="shared" si="53"/>
        <v>0.61541275176797605</v>
      </c>
      <c r="AH108" s="2">
        <f t="shared" si="54"/>
        <v>4.9588324415480507E-2</v>
      </c>
      <c r="AI108" s="2">
        <f t="shared" si="55"/>
        <v>8.0577343048257768E-2</v>
      </c>
      <c r="AJ108" s="2">
        <f t="shared" si="56"/>
        <v>0.11372825384712963</v>
      </c>
      <c r="AK108" s="2">
        <f t="shared" si="45"/>
        <v>69.500428467999157</v>
      </c>
      <c r="AL108" s="2">
        <f t="shared" si="57"/>
        <v>38.066035885279135</v>
      </c>
      <c r="AM108" s="2">
        <f t="shared" si="46"/>
        <v>215.06683459839607</v>
      </c>
      <c r="AN108" s="2">
        <f t="shared" si="58"/>
        <v>42.175040645721964</v>
      </c>
      <c r="AO108">
        <f t="shared" si="59"/>
        <v>30.733003144450159</v>
      </c>
    </row>
    <row r="109" spans="9:41" x14ac:dyDescent="0.25">
      <c r="I109">
        <v>116</v>
      </c>
      <c r="J109" s="2">
        <f t="shared" si="30"/>
        <v>108.95068383923601</v>
      </c>
      <c r="K109" s="2">
        <f t="shared" si="31"/>
        <v>262.25475321439507</v>
      </c>
      <c r="L109" s="2">
        <f t="shared" si="32"/>
        <v>227.89957740664295</v>
      </c>
      <c r="M109" s="2">
        <f t="shared" si="33"/>
        <v>118.94889356740694</v>
      </c>
      <c r="N109" s="2">
        <f t="shared" si="34"/>
        <v>0</v>
      </c>
      <c r="O109">
        <v>116</v>
      </c>
      <c r="P109" s="2">
        <f t="shared" si="47"/>
        <v>1825.7187042649191</v>
      </c>
      <c r="Q109" s="2">
        <f t="shared" si="48"/>
        <v>4394.6801557703657</v>
      </c>
      <c r="R109" s="2">
        <f t="shared" si="49"/>
        <v>3818.9803542613222</v>
      </c>
      <c r="S109" s="2">
        <f t="shared" si="35"/>
        <v>1993.2616499964031</v>
      </c>
      <c r="T109" s="2">
        <f t="shared" si="36"/>
        <v>0</v>
      </c>
      <c r="U109" s="2">
        <f t="shared" si="37"/>
        <v>1037.6904540769747</v>
      </c>
      <c r="V109" s="2">
        <f t="shared" si="38"/>
        <v>5.0481618159416426</v>
      </c>
      <c r="W109" s="2">
        <f t="shared" si="50"/>
        <v>950.4677277310326</v>
      </c>
      <c r="X109" s="2">
        <f t="shared" si="39"/>
        <v>12.359307548971564</v>
      </c>
      <c r="Y109" s="2">
        <f t="shared" si="51"/>
        <v>0</v>
      </c>
      <c r="Z109" s="2">
        <f t="shared" si="40"/>
        <v>0</v>
      </c>
      <c r="AA109" s="2">
        <f t="shared" si="52"/>
        <v>2287.8670476465795</v>
      </c>
      <c r="AB109" s="2">
        <f t="shared" si="41"/>
        <v>5.1345304240837368</v>
      </c>
      <c r="AC109" s="2"/>
      <c r="AD109" s="2">
        <f t="shared" si="42"/>
        <v>59.675504000000004</v>
      </c>
      <c r="AE109" s="2">
        <f t="shared" si="43"/>
        <v>4.2419738406658727</v>
      </c>
      <c r="AF109" s="2">
        <f t="shared" si="44"/>
        <v>0.99452893998041758</v>
      </c>
      <c r="AG109" s="2">
        <f t="shared" si="53"/>
        <v>0.60484792227493189</v>
      </c>
      <c r="AH109" s="2">
        <f t="shared" si="54"/>
        <v>4.8938657758804793E-2</v>
      </c>
      <c r="AI109" s="2">
        <f t="shared" si="55"/>
        <v>8.0910681770615167E-2</v>
      </c>
      <c r="AJ109" s="2">
        <f t="shared" si="56"/>
        <v>0.1131365796445076</v>
      </c>
      <c r="AK109" s="2">
        <f t="shared" si="45"/>
        <v>71.329294514004118</v>
      </c>
      <c r="AL109" s="2">
        <f t="shared" si="57"/>
        <v>37.621389325231888</v>
      </c>
      <c r="AM109" s="2">
        <f t="shared" si="46"/>
        <v>220.72620159927544</v>
      </c>
      <c r="AN109" s="2">
        <f t="shared" si="58"/>
        <v>41.528551615119611</v>
      </c>
      <c r="AO109">
        <f t="shared" si="59"/>
        <v>30.594106155599775</v>
      </c>
    </row>
    <row r="110" spans="9:41" x14ac:dyDescent="0.25">
      <c r="I110">
        <v>117</v>
      </c>
      <c r="J110" s="2">
        <f t="shared" si="30"/>
        <v>110.37349059130858</v>
      </c>
      <c r="K110" s="2">
        <f t="shared" si="31"/>
        <v>267.3756396658149</v>
      </c>
      <c r="L110" s="2">
        <f t="shared" si="32"/>
        <v>228.78568332770325</v>
      </c>
      <c r="M110" s="2">
        <f t="shared" si="33"/>
        <v>118.41219273639467</v>
      </c>
      <c r="N110" s="2">
        <f t="shared" si="34"/>
        <v>0</v>
      </c>
      <c r="O110">
        <v>117</v>
      </c>
      <c r="P110" s="2">
        <f t="shared" si="47"/>
        <v>1833.7528816490849</v>
      </c>
      <c r="Q110" s="2">
        <f t="shared" si="48"/>
        <v>4442.197552086519</v>
      </c>
      <c r="R110" s="2">
        <f t="shared" si="49"/>
        <v>3801.0613221945837</v>
      </c>
      <c r="S110" s="2">
        <f t="shared" si="35"/>
        <v>1967.3084405454988</v>
      </c>
      <c r="T110" s="2">
        <f t="shared" si="36"/>
        <v>0</v>
      </c>
      <c r="U110" s="2">
        <f t="shared" si="37"/>
        <v>1033.0083648844341</v>
      </c>
      <c r="V110" s="2">
        <f t="shared" si="38"/>
        <v>4.9827654342538681</v>
      </c>
      <c r="W110" s="2">
        <f t="shared" si="50"/>
        <v>962.8800582735214</v>
      </c>
      <c r="X110" s="2">
        <f t="shared" si="39"/>
        <v>12.30515801214597</v>
      </c>
      <c r="Y110" s="2">
        <f t="shared" si="51"/>
        <v>0</v>
      </c>
      <c r="Z110" s="2">
        <f t="shared" si="40"/>
        <v>0</v>
      </c>
      <c r="AA110" s="2">
        <f t="shared" si="52"/>
        <v>2332.5408132250641</v>
      </c>
      <c r="AB110" s="2">
        <f t="shared" si="41"/>
        <v>5.0796072663002798</v>
      </c>
      <c r="AC110" s="2"/>
      <c r="AD110" s="2">
        <f t="shared" si="42"/>
        <v>60.189948000000001</v>
      </c>
      <c r="AE110" s="2">
        <f t="shared" si="43"/>
        <v>4.1272189349112427</v>
      </c>
      <c r="AF110" s="2">
        <f t="shared" si="44"/>
        <v>0.99482043978522572</v>
      </c>
      <c r="AG110" s="2">
        <f t="shared" si="53"/>
        <v>0.59455282651263675</v>
      </c>
      <c r="AH110" s="2">
        <f t="shared" si="54"/>
        <v>4.8317366256148464E-2</v>
      </c>
      <c r="AI110" s="2">
        <f t="shared" si="55"/>
        <v>8.1266733756115636E-2</v>
      </c>
      <c r="AJ110" s="2">
        <f t="shared" si="56"/>
        <v>0.11257179997371435</v>
      </c>
      <c r="AK110" s="2">
        <f t="shared" si="45"/>
        <v>73.189966131284663</v>
      </c>
      <c r="AL110" s="2">
        <f t="shared" si="57"/>
        <v>37.183524460023911</v>
      </c>
      <c r="AM110" s="2">
        <f t="shared" si="46"/>
        <v>226.48398991477995</v>
      </c>
      <c r="AN110" s="2">
        <f t="shared" si="58"/>
        <v>40.891649751034947</v>
      </c>
      <c r="AO110">
        <f t="shared" si="59"/>
        <v>30.466098453002232</v>
      </c>
    </row>
    <row r="111" spans="9:41" x14ac:dyDescent="0.25">
      <c r="I111">
        <v>118</v>
      </c>
      <c r="J111" s="2">
        <f t="shared" si="30"/>
        <v>111.83499101724288</v>
      </c>
      <c r="K111" s="2">
        <f t="shared" si="31"/>
        <v>272.60516405117505</v>
      </c>
      <c r="L111" s="2">
        <f t="shared" si="32"/>
        <v>229.66276273774818</v>
      </c>
      <c r="M111" s="2">
        <f t="shared" si="33"/>
        <v>117.8277717205053</v>
      </c>
      <c r="N111" s="2">
        <f t="shared" si="34"/>
        <v>0</v>
      </c>
      <c r="O111">
        <v>118</v>
      </c>
      <c r="P111" s="2">
        <f t="shared" si="47"/>
        <v>1842.2882979742699</v>
      </c>
      <c r="Q111" s="2">
        <f t="shared" si="48"/>
        <v>4490.6991911091882</v>
      </c>
      <c r="R111" s="2">
        <f t="shared" si="49"/>
        <v>3783.297306358792</v>
      </c>
      <c r="S111" s="2">
        <f t="shared" si="35"/>
        <v>1941.0090083845221</v>
      </c>
      <c r="T111" s="2">
        <f t="shared" si="36"/>
        <v>0</v>
      </c>
      <c r="U111" s="2">
        <f t="shared" si="37"/>
        <v>1027.9099726996703</v>
      </c>
      <c r="V111" s="2">
        <f t="shared" si="38"/>
        <v>4.916483368526773</v>
      </c>
      <c r="W111" s="2">
        <f t="shared" si="50"/>
        <v>975.62994602058166</v>
      </c>
      <c r="X111" s="2">
        <f t="shared" si="39"/>
        <v>12.248147582944233</v>
      </c>
      <c r="Y111" s="2">
        <f t="shared" si="51"/>
        <v>0</v>
      </c>
      <c r="Z111" s="2">
        <f t="shared" si="40"/>
        <v>0</v>
      </c>
      <c r="AA111" s="2">
        <f t="shared" si="52"/>
        <v>2378.1623181529412</v>
      </c>
      <c r="AB111" s="2">
        <f t="shared" si="41"/>
        <v>5.0247451462779038</v>
      </c>
      <c r="AC111" s="2"/>
      <c r="AD111" s="2">
        <f t="shared" si="42"/>
        <v>60.704391999999999</v>
      </c>
      <c r="AE111" s="2">
        <f t="shared" si="43"/>
        <v>4.0153691467968979</v>
      </c>
      <c r="AF111" s="2">
        <f t="shared" si="44"/>
        <v>0.9950969197659546</v>
      </c>
      <c r="AG111" s="2">
        <f t="shared" si="53"/>
        <v>0.58451835981984235</v>
      </c>
      <c r="AH111" s="2">
        <f t="shared" si="54"/>
        <v>4.772300103844232E-2</v>
      </c>
      <c r="AI111" s="2">
        <f t="shared" si="55"/>
        <v>8.1644999231762869E-2</v>
      </c>
      <c r="AJ111" s="2">
        <f t="shared" si="56"/>
        <v>0.11203251594298033</v>
      </c>
      <c r="AK111" s="2">
        <f t="shared" si="45"/>
        <v>75.082717505799991</v>
      </c>
      <c r="AL111" s="2">
        <f t="shared" si="57"/>
        <v>36.752273511442901</v>
      </c>
      <c r="AM111" s="2">
        <f t="shared" si="46"/>
        <v>232.34104800451829</v>
      </c>
      <c r="AN111" s="2">
        <f t="shared" si="58"/>
        <v>40.26411604665676</v>
      </c>
      <c r="AO111">
        <f t="shared" si="59"/>
        <v>30.348517418216954</v>
      </c>
    </row>
    <row r="112" spans="9:41" x14ac:dyDescent="0.25">
      <c r="I112">
        <v>119</v>
      </c>
      <c r="J112" s="2">
        <f t="shared" si="30"/>
        <v>113.33529720386443</v>
      </c>
      <c r="K112" s="2">
        <f t="shared" si="31"/>
        <v>277.94396339537792</v>
      </c>
      <c r="L112" s="2">
        <f t="shared" si="32"/>
        <v>230.53093782246484</v>
      </c>
      <c r="M112" s="2">
        <f t="shared" si="33"/>
        <v>117.19564061860041</v>
      </c>
      <c r="N112" s="2">
        <f t="shared" si="34"/>
        <v>0</v>
      </c>
      <c r="O112">
        <v>119</v>
      </c>
      <c r="P112" s="2">
        <f t="shared" si="47"/>
        <v>1851.3141478852099</v>
      </c>
      <c r="Q112" s="2">
        <f t="shared" si="48"/>
        <v>4540.1706656980195</v>
      </c>
      <c r="R112" s="2">
        <f t="shared" si="49"/>
        <v>3765.6863946656026</v>
      </c>
      <c r="S112" s="2">
        <f t="shared" si="35"/>
        <v>1914.3722467803927</v>
      </c>
      <c r="T112" s="2">
        <f t="shared" si="36"/>
        <v>0</v>
      </c>
      <c r="U112" s="2">
        <f t="shared" si="37"/>
        <v>1022.3953656234794</v>
      </c>
      <c r="V112" s="2">
        <f t="shared" si="38"/>
        <v>4.8493376880026995</v>
      </c>
      <c r="W112" s="2">
        <f t="shared" si="50"/>
        <v>988.71836879912178</v>
      </c>
      <c r="X112" s="2">
        <f t="shared" si="39"/>
        <v>12.188433275733336</v>
      </c>
      <c r="Y112" s="2">
        <f t="shared" si="51"/>
        <v>0</v>
      </c>
      <c r="Z112" s="2">
        <f t="shared" si="40"/>
        <v>0</v>
      </c>
      <c r="AA112" s="2">
        <f t="shared" si="52"/>
        <v>2424.7371197299926</v>
      </c>
      <c r="AB112" s="2">
        <f t="shared" si="41"/>
        <v>4.9699935587004731</v>
      </c>
      <c r="AC112" s="2"/>
      <c r="AD112" s="2">
        <f t="shared" si="42"/>
        <v>61.218836000000003</v>
      </c>
      <c r="AE112" s="2">
        <f t="shared" si="43"/>
        <v>3.906327236777063</v>
      </c>
      <c r="AF112" s="2">
        <f t="shared" si="44"/>
        <v>0.99535919425799668</v>
      </c>
      <c r="AG112" s="2">
        <f t="shared" si="53"/>
        <v>0.57473579846984557</v>
      </c>
      <c r="AH112" s="2">
        <f t="shared" si="54"/>
        <v>4.7154198203153856E-2</v>
      </c>
      <c r="AI112" s="2">
        <f t="shared" si="55"/>
        <v>8.2044999334816751E-2</v>
      </c>
      <c r="AJ112" s="2">
        <f t="shared" si="56"/>
        <v>0.11151741153604705</v>
      </c>
      <c r="AK112" s="2">
        <f t="shared" si="45"/>
        <v>77.0078228235095</v>
      </c>
      <c r="AL112" s="2">
        <f t="shared" si="57"/>
        <v>36.327474380354921</v>
      </c>
      <c r="AM112" s="2">
        <f t="shared" si="46"/>
        <v>238.29822432809968</v>
      </c>
      <c r="AN112" s="2">
        <f t="shared" si="58"/>
        <v>39.645739067278257</v>
      </c>
      <c r="AO112">
        <f t="shared" si="59"/>
        <v>30.240923690303582</v>
      </c>
    </row>
    <row r="113" spans="9:41" x14ac:dyDescent="0.25">
      <c r="I113">
        <v>120</v>
      </c>
      <c r="J113" s="2">
        <f t="shared" si="30"/>
        <v>114.87452668044841</v>
      </c>
      <c r="K113" s="2">
        <f t="shared" si="31"/>
        <v>283.39268197992527</v>
      </c>
      <c r="L113" s="2">
        <f t="shared" si="32"/>
        <v>231.39032870708544</v>
      </c>
      <c r="M113" s="2">
        <f t="shared" si="33"/>
        <v>116.51580202663703</v>
      </c>
      <c r="N113" s="2">
        <f t="shared" si="34"/>
        <v>0</v>
      </c>
      <c r="O113">
        <v>120</v>
      </c>
      <c r="P113" s="2">
        <f t="shared" si="47"/>
        <v>1860.8200743658592</v>
      </c>
      <c r="Q113" s="2">
        <f t="shared" si="48"/>
        <v>4590.5981664982855</v>
      </c>
      <c r="R113" s="2">
        <f t="shared" si="49"/>
        <v>3748.226705386227</v>
      </c>
      <c r="S113" s="2">
        <f t="shared" si="35"/>
        <v>1887.4066310203677</v>
      </c>
      <c r="T113" s="2">
        <f t="shared" si="36"/>
        <v>0</v>
      </c>
      <c r="U113" s="2">
        <f t="shared" si="37"/>
        <v>1016.4645663025617</v>
      </c>
      <c r="V113" s="2">
        <f t="shared" si="38"/>
        <v>4.7813494331532782</v>
      </c>
      <c r="W113" s="2">
        <f t="shared" si="50"/>
        <v>1002.1463519150805</v>
      </c>
      <c r="X113" s="2">
        <f t="shared" si="39"/>
        <v>12.126169141640251</v>
      </c>
      <c r="Y113" s="2">
        <f t="shared" si="51"/>
        <v>0</v>
      </c>
      <c r="Z113" s="2">
        <f t="shared" si="40"/>
        <v>0</v>
      </c>
      <c r="AA113" s="2">
        <f t="shared" si="52"/>
        <v>2472.2708385613701</v>
      </c>
      <c r="AB113" s="2">
        <f t="shared" si="41"/>
        <v>4.9153984177038792</v>
      </c>
      <c r="AC113" s="2"/>
      <c r="AD113" s="2">
        <f t="shared" si="42"/>
        <v>61.733280000000001</v>
      </c>
      <c r="AE113" s="2">
        <f t="shared" si="43"/>
        <v>3.7999999999999989</v>
      </c>
      <c r="AF113" s="2">
        <f t="shared" si="44"/>
        <v>0.99560802881815336</v>
      </c>
      <c r="AG113" s="2">
        <f t="shared" si="53"/>
        <v>0.56519678070357526</v>
      </c>
      <c r="AH113" s="2">
        <f t="shared" si="54"/>
        <v>4.6609673187118658E-2</v>
      </c>
      <c r="AI113" s="2">
        <f t="shared" si="55"/>
        <v>8.2466275071661641E-2</v>
      </c>
      <c r="AJ113" s="2">
        <f t="shared" si="56"/>
        <v>0.11102524808911166</v>
      </c>
      <c r="AK113" s="2">
        <f t="shared" si="45"/>
        <v>78.965556270372346</v>
      </c>
      <c r="AL113" s="2">
        <f t="shared" si="57"/>
        <v>35.908970410076073</v>
      </c>
      <c r="AM113" s="2">
        <f t="shared" si="46"/>
        <v>244.3563673451325</v>
      </c>
      <c r="AN113" s="2">
        <f t="shared" si="58"/>
        <v>39.036314634792753</v>
      </c>
      <c r="AO113">
        <f t="shared" si="59"/>
        <v>30.142899816207063</v>
      </c>
    </row>
    <row r="114" spans="9:41" x14ac:dyDescent="0.25">
      <c r="I114">
        <v>121</v>
      </c>
      <c r="J114" s="2">
        <f t="shared" si="30"/>
        <v>116.45280219382573</v>
      </c>
      <c r="K114" s="2">
        <f t="shared" si="31"/>
        <v>288.95197104305993</v>
      </c>
      <c r="L114" s="2">
        <f t="shared" si="32"/>
        <v>232.24105349794237</v>
      </c>
      <c r="M114" s="2">
        <f t="shared" si="33"/>
        <v>115.78825130411664</v>
      </c>
      <c r="N114" s="2">
        <f t="shared" si="34"/>
        <v>0</v>
      </c>
      <c r="O114">
        <v>121</v>
      </c>
      <c r="P114" s="2">
        <f t="shared" si="47"/>
        <v>1870.7961466000866</v>
      </c>
      <c r="Q114" s="2">
        <f t="shared" si="48"/>
        <v>4641.9684524218101</v>
      </c>
      <c r="R114" s="2">
        <f t="shared" si="49"/>
        <v>3730.9163865644691</v>
      </c>
      <c r="S114" s="2">
        <f t="shared" si="35"/>
        <v>1860.1202399643826</v>
      </c>
      <c r="T114" s="2">
        <f t="shared" si="36"/>
        <v>0</v>
      </c>
      <c r="U114" s="2">
        <f t="shared" si="37"/>
        <v>1010.1175342539754</v>
      </c>
      <c r="V114" s="2">
        <f t="shared" si="38"/>
        <v>4.7125386693903346</v>
      </c>
      <c r="W114" s="2">
        <f t="shared" si="50"/>
        <v>1015.914966191488</v>
      </c>
      <c r="X114" s="2">
        <f t="shared" si="39"/>
        <v>12.061506009047578</v>
      </c>
      <c r="Y114" s="2">
        <f t="shared" si="51"/>
        <v>0</v>
      </c>
      <c r="Z114" s="2">
        <f t="shared" si="40"/>
        <v>0</v>
      </c>
      <c r="AA114" s="2">
        <f t="shared" si="52"/>
        <v>2520.7691559416853</v>
      </c>
      <c r="AB114" s="2">
        <f t="shared" si="41"/>
        <v>4.8610022224833456</v>
      </c>
      <c r="AC114" s="2"/>
      <c r="AD114" s="2">
        <f t="shared" si="42"/>
        <v>62.247723999999998</v>
      </c>
      <c r="AE114" s="2">
        <f t="shared" si="43"/>
        <v>3.6962980670719219</v>
      </c>
      <c r="AF114" s="2">
        <f t="shared" si="44"/>
        <v>0.99584414345779393</v>
      </c>
      <c r="AG114" s="2">
        <f t="shared" si="53"/>
        <v>0.55589328885537093</v>
      </c>
      <c r="AH114" s="2">
        <f t="shared" si="54"/>
        <v>4.6088215554374728E-2</v>
      </c>
      <c r="AI114" s="2">
        <f t="shared" si="55"/>
        <v>8.2908386336654788E-2</v>
      </c>
      <c r="AJ114" s="2">
        <f t="shared" si="56"/>
        <v>0.1105548591767764</v>
      </c>
      <c r="AK114" s="2">
        <f t="shared" si="45"/>
        <v>80.956192032347857</v>
      </c>
      <c r="AL114" s="2">
        <f t="shared" si="57"/>
        <v>35.496610161477882</v>
      </c>
      <c r="AM114" s="2">
        <f t="shared" si="46"/>
        <v>250.51632551522582</v>
      </c>
      <c r="AN114" s="2">
        <f t="shared" si="58"/>
        <v>38.435645527834126</v>
      </c>
      <c r="AO114">
        <f t="shared" si="59"/>
        <v>30.054048989808635</v>
      </c>
    </row>
    <row r="115" spans="9:41" x14ac:dyDescent="0.25">
      <c r="I115">
        <v>122</v>
      </c>
      <c r="J115" s="2">
        <f t="shared" si="30"/>
        <v>118.07025149454839</v>
      </c>
      <c r="K115" s="2">
        <f t="shared" si="31"/>
        <v>294.62248849465306</v>
      </c>
      <c r="L115" s="2">
        <f t="shared" si="32"/>
        <v>233.0832283230485</v>
      </c>
      <c r="M115" s="2">
        <f t="shared" si="33"/>
        <v>115.01297682850011</v>
      </c>
      <c r="N115" s="2">
        <f t="shared" si="34"/>
        <v>0</v>
      </c>
      <c r="O115">
        <v>122</v>
      </c>
      <c r="P115" s="2">
        <f t="shared" si="47"/>
        <v>1881.2328390974062</v>
      </c>
      <c r="Q115" s="2">
        <f t="shared" si="48"/>
        <v>4694.2688228146144</v>
      </c>
      <c r="R115" s="2">
        <f t="shared" si="49"/>
        <v>3713.75361544312</v>
      </c>
      <c r="S115" s="2">
        <f t="shared" si="35"/>
        <v>1832.5207763457138</v>
      </c>
      <c r="T115" s="2">
        <f t="shared" si="36"/>
        <v>0</v>
      </c>
      <c r="U115" s="2">
        <f t="shared" si="37"/>
        <v>1003.3541680846137</v>
      </c>
      <c r="V115" s="2">
        <f t="shared" si="38"/>
        <v>4.6429245376384696</v>
      </c>
      <c r="W115" s="2">
        <f t="shared" si="50"/>
        <v>1030.0253261030095</v>
      </c>
      <c r="X115" s="2">
        <f t="shared" si="39"/>
        <v>11.994591256841039</v>
      </c>
      <c r="Y115" s="2">
        <f t="shared" si="51"/>
        <v>0</v>
      </c>
      <c r="Z115" s="2">
        <f t="shared" si="40"/>
        <v>0</v>
      </c>
      <c r="AA115" s="2">
        <f t="shared" si="52"/>
        <v>2570.2378113677278</v>
      </c>
      <c r="AB115" s="2">
        <f t="shared" si="41"/>
        <v>4.8068442212456386</v>
      </c>
      <c r="AC115" s="2"/>
      <c r="AD115" s="2">
        <f t="shared" si="42"/>
        <v>62.762168000000003</v>
      </c>
      <c r="AE115" s="2">
        <f t="shared" si="43"/>
        <v>3.5951357162053199</v>
      </c>
      <c r="AF115" s="2">
        <f t="shared" si="44"/>
        <v>0.99606821564069581</v>
      </c>
      <c r="AG115" s="2">
        <f t="shared" si="53"/>
        <v>0.54681763250009963</v>
      </c>
      <c r="AH115" s="2">
        <f t="shared" si="54"/>
        <v>4.5588684165308729E-2</v>
      </c>
      <c r="AI115" s="2">
        <f t="shared" si="55"/>
        <v>8.3370910987038124E-2</v>
      </c>
      <c r="AJ115" s="2">
        <f t="shared" si="56"/>
        <v>0.11010514587370379</v>
      </c>
      <c r="AK115" s="2">
        <f t="shared" si="45"/>
        <v>82.980004295395318</v>
      </c>
      <c r="AL115" s="2">
        <f t="shared" si="57"/>
        <v>35.090247199153076</v>
      </c>
      <c r="AM115" s="2">
        <f t="shared" si="46"/>
        <v>256.77894729798857</v>
      </c>
      <c r="AN115" s="2">
        <f t="shared" si="58"/>
        <v>37.843541196664468</v>
      </c>
      <c r="AO115">
        <f t="shared" si="59"/>
        <v>29.973993873146735</v>
      </c>
    </row>
    <row r="116" spans="9:41" x14ac:dyDescent="0.25">
      <c r="I116">
        <v>123</v>
      </c>
      <c r="J116" s="2">
        <f t="shared" si="30"/>
        <v>119.72700713348627</v>
      </c>
      <c r="K116" s="2">
        <f t="shared" si="31"/>
        <v>300.40489864499921</v>
      </c>
      <c r="L116" s="2">
        <f t="shared" si="32"/>
        <v>233.91696737172958</v>
      </c>
      <c r="M116" s="2">
        <f t="shared" si="33"/>
        <v>114.18996023824332</v>
      </c>
      <c r="N116" s="2">
        <f t="shared" si="34"/>
        <v>0</v>
      </c>
      <c r="O116">
        <v>123</v>
      </c>
      <c r="P116" s="2">
        <f t="shared" si="47"/>
        <v>1892.1210120018163</v>
      </c>
      <c r="Q116" s="2">
        <f t="shared" si="48"/>
        <v>4747.487091202026</v>
      </c>
      <c r="R116" s="2">
        <f t="shared" si="49"/>
        <v>3696.7365979033389</v>
      </c>
      <c r="S116" s="2">
        <f t="shared" si="35"/>
        <v>1804.6155859015225</v>
      </c>
      <c r="T116" s="2">
        <f t="shared" si="36"/>
        <v>0</v>
      </c>
      <c r="U116" s="2">
        <f t="shared" si="37"/>
        <v>996.17430761140565</v>
      </c>
      <c r="V116" s="2">
        <f t="shared" si="38"/>
        <v>4.5725253019760261</v>
      </c>
      <c r="W116" s="2">
        <f t="shared" si="50"/>
        <v>1044.4785880014886</v>
      </c>
      <c r="X116" s="2">
        <f t="shared" si="39"/>
        <v>11.925568618915765</v>
      </c>
      <c r="Y116" s="2">
        <f t="shared" si="51"/>
        <v>0</v>
      </c>
      <c r="Z116" s="2">
        <f t="shared" si="40"/>
        <v>0</v>
      </c>
      <c r="AA116" s="2">
        <f t="shared" si="52"/>
        <v>2620.6826001725235</v>
      </c>
      <c r="AB116" s="2">
        <f t="shared" si="41"/>
        <v>4.7529605727072797</v>
      </c>
      <c r="AC116" s="2"/>
      <c r="AD116" s="2">
        <f t="shared" si="42"/>
        <v>63.276612</v>
      </c>
      <c r="AE116" s="2">
        <f t="shared" si="43"/>
        <v>3.4964306960142775</v>
      </c>
      <c r="AF116" s="2">
        <f t="shared" si="44"/>
        <v>0.99628088306419171</v>
      </c>
      <c r="AG116" s="2">
        <f t="shared" si="53"/>
        <v>0.53796243255545539</v>
      </c>
      <c r="AH116" s="2">
        <f t="shared" si="54"/>
        <v>4.5110002696405194E-2</v>
      </c>
      <c r="AI116" s="2">
        <f t="shared" si="55"/>
        <v>8.3853443970281452E-2</v>
      </c>
      <c r="AJ116" s="2">
        <f t="shared" si="56"/>
        <v>0.10967507236163136</v>
      </c>
      <c r="AK116" s="2">
        <f t="shared" si="45"/>
        <v>85.037267245473956</v>
      </c>
      <c r="AL116" s="2">
        <f t="shared" si="57"/>
        <v>34.689739888012305</v>
      </c>
      <c r="AM116" s="2">
        <f t="shared" si="46"/>
        <v>263.14508115302937</v>
      </c>
      <c r="AN116" s="2">
        <f t="shared" si="58"/>
        <v>37.259817491969841</v>
      </c>
      <c r="AO116">
        <f t="shared" si="59"/>
        <v>29.902375493836747</v>
      </c>
    </row>
    <row r="117" spans="9:41" x14ac:dyDescent="0.25">
      <c r="I117">
        <v>124</v>
      </c>
      <c r="J117" s="2">
        <f t="shared" si="30"/>
        <v>121.42320626826594</v>
      </c>
      <c r="K117" s="2">
        <f t="shared" si="31"/>
        <v>306.29987194673561</v>
      </c>
      <c r="L117" s="2">
        <f t="shared" si="32"/>
        <v>234.74238293333335</v>
      </c>
      <c r="M117" s="2">
        <f t="shared" si="33"/>
        <v>113.3191766650674</v>
      </c>
      <c r="N117" s="2">
        <f t="shared" si="34"/>
        <v>0</v>
      </c>
      <c r="O117">
        <v>124</v>
      </c>
      <c r="P117" s="2">
        <f t="shared" si="47"/>
        <v>1903.4518925077198</v>
      </c>
      <c r="Q117" s="2">
        <f t="shared" si="48"/>
        <v>4801.6115605099185</v>
      </c>
      <c r="R117" s="2">
        <f t="shared" si="49"/>
        <v>3679.8635679166891</v>
      </c>
      <c r="S117" s="2">
        <f t="shared" si="35"/>
        <v>1776.4116754089694</v>
      </c>
      <c r="T117" s="2">
        <f t="shared" si="36"/>
        <v>0</v>
      </c>
      <c r="U117" s="2">
        <f t="shared" si="37"/>
        <v>988.57773588760358</v>
      </c>
      <c r="V117" s="2">
        <f t="shared" si="38"/>
        <v>4.5013583945361244</v>
      </c>
      <c r="W117" s="2">
        <f t="shared" si="50"/>
        <v>1059.2759484273511</v>
      </c>
      <c r="X117" s="2">
        <f t="shared" si="39"/>
        <v>11.854578018355925</v>
      </c>
      <c r="Y117" s="2">
        <f t="shared" si="51"/>
        <v>0</v>
      </c>
      <c r="Z117" s="2">
        <f t="shared" si="40"/>
        <v>0</v>
      </c>
      <c r="AA117" s="2">
        <f t="shared" si="52"/>
        <v>2672.1093712738789</v>
      </c>
      <c r="AB117" s="2">
        <f t="shared" si="41"/>
        <v>4.6993845044649332</v>
      </c>
      <c r="AC117" s="2"/>
      <c r="AD117" s="2">
        <f t="shared" si="42"/>
        <v>63.791056000000005</v>
      </c>
      <c r="AE117" s="2">
        <f t="shared" si="43"/>
        <v>3.4001040582726318</v>
      </c>
      <c r="AF117" s="2">
        <f t="shared" si="44"/>
        <v>0.99648274624066902</v>
      </c>
      <c r="AG117" s="2">
        <f t="shared" si="53"/>
        <v>0.5293206062780621</v>
      </c>
      <c r="AH117" s="2">
        <f t="shared" si="54"/>
        <v>4.4651155482586455E-2</v>
      </c>
      <c r="AI117" s="2">
        <f t="shared" si="55"/>
        <v>8.4355596500489086E-2</v>
      </c>
      <c r="AJ117" s="2">
        <f t="shared" si="56"/>
        <v>0.10926366185407102</v>
      </c>
      <c r="AK117" s="2">
        <f t="shared" si="45"/>
        <v>87.128255068543083</v>
      </c>
      <c r="AL117" s="2">
        <f t="shared" si="57"/>
        <v>34.29495119972286</v>
      </c>
      <c r="AM117" s="2">
        <f t="shared" si="46"/>
        <v>269.61557553995715</v>
      </c>
      <c r="AN117" s="2">
        <f t="shared" si="58"/>
        <v>36.684296406778437</v>
      </c>
      <c r="AO117">
        <f t="shared" si="59"/>
        <v>29.838852213196152</v>
      </c>
    </row>
    <row r="118" spans="9:41" x14ac:dyDescent="0.25">
      <c r="I118">
        <v>125</v>
      </c>
      <c r="J118" s="2">
        <f t="shared" si="30"/>
        <v>123.15899047900035</v>
      </c>
      <c r="K118" s="2">
        <f t="shared" si="31"/>
        <v>312.30808474914772</v>
      </c>
      <c r="L118" s="2">
        <f t="shared" si="32"/>
        <v>235.55958543503937</v>
      </c>
      <c r="M118" s="2">
        <f t="shared" si="33"/>
        <v>112.40059495603901</v>
      </c>
      <c r="N118" s="2">
        <f t="shared" si="34"/>
        <v>0</v>
      </c>
      <c r="O118">
        <v>125</v>
      </c>
      <c r="P118" s="2">
        <f t="shared" si="47"/>
        <v>1915.217057312366</v>
      </c>
      <c r="Q118" s="2">
        <f t="shared" si="48"/>
        <v>4856.6309996679556</v>
      </c>
      <c r="R118" s="2">
        <f t="shared" si="49"/>
        <v>3663.1327870094997</v>
      </c>
      <c r="S118" s="2">
        <f t="shared" si="35"/>
        <v>1747.9157296971337</v>
      </c>
      <c r="T118" s="2">
        <f t="shared" si="36"/>
        <v>0</v>
      </c>
      <c r="U118" s="2">
        <f t="shared" si="37"/>
        <v>980.56418114017504</v>
      </c>
      <c r="V118" s="2">
        <f t="shared" si="38"/>
        <v>4.4294404578454607</v>
      </c>
      <c r="W118" s="2">
        <f t="shared" si="50"/>
        <v>1074.4186425020623</v>
      </c>
      <c r="X118" s="2">
        <f t="shared" si="39"/>
        <v>11.781755429635242</v>
      </c>
      <c r="Y118" s="2">
        <f t="shared" si="51"/>
        <v>0</v>
      </c>
      <c r="Z118" s="2">
        <f t="shared" si="40"/>
        <v>0</v>
      </c>
      <c r="AA118" s="2">
        <f t="shared" si="52"/>
        <v>2724.5240250309812</v>
      </c>
      <c r="AB118" s="2">
        <f t="shared" si="41"/>
        <v>4.6461464676774344</v>
      </c>
      <c r="AC118" s="2"/>
      <c r="AD118" s="2">
        <f t="shared" si="42"/>
        <v>64.305499999999995</v>
      </c>
      <c r="AE118" s="2">
        <f t="shared" si="43"/>
        <v>3.3060800000000015</v>
      </c>
      <c r="AF118" s="2">
        <f t="shared" si="44"/>
        <v>0.99667437089501731</v>
      </c>
      <c r="AG118" s="2">
        <f t="shared" si="53"/>
        <v>0.52088535309641515</v>
      </c>
      <c r="AH118" s="2">
        <f t="shared" si="54"/>
        <v>4.4211183656571763E-2</v>
      </c>
      <c r="AI118" s="2">
        <f t="shared" si="55"/>
        <v>8.4876995280741427E-2</v>
      </c>
      <c r="AJ118" s="2">
        <f t="shared" si="56"/>
        <v>0.10886999281343397</v>
      </c>
      <c r="AK118" s="2">
        <f t="shared" si="45"/>
        <v>89.253241950561872</v>
      </c>
      <c r="AL118" s="2">
        <f t="shared" si="57"/>
        <v>33.905748528438487</v>
      </c>
      <c r="AM118" s="2">
        <f t="shared" si="46"/>
        <v>276.19127891838065</v>
      </c>
      <c r="AN118" s="2">
        <f t="shared" si="58"/>
        <v>36.116805830767106</v>
      </c>
      <c r="AO118">
        <f t="shared" si="59"/>
        <v>29.783098760018447</v>
      </c>
    </row>
    <row r="119" spans="9:41" x14ac:dyDescent="0.25">
      <c r="I119">
        <v>126</v>
      </c>
      <c r="J119" s="2">
        <f t="shared" si="30"/>
        <v>124.93450559279361</v>
      </c>
      <c r="K119" s="2">
        <f t="shared" si="31"/>
        <v>318.43021906417619</v>
      </c>
      <c r="L119" s="2">
        <f t="shared" si="32"/>
        <v>236.36868347879479</v>
      </c>
      <c r="M119" s="2">
        <f t="shared" si="33"/>
        <v>111.43417788600118</v>
      </c>
      <c r="N119" s="2">
        <f t="shared" si="34"/>
        <v>0</v>
      </c>
      <c r="O119">
        <v>126</v>
      </c>
      <c r="P119" s="2">
        <f t="shared" si="47"/>
        <v>1927.4084160392611</v>
      </c>
      <c r="Q119" s="2">
        <f t="shared" si="48"/>
        <v>4912.5346215074815</v>
      </c>
      <c r="R119" s="2">
        <f t="shared" si="49"/>
        <v>3646.542543739235</v>
      </c>
      <c r="S119" s="2">
        <f t="shared" si="35"/>
        <v>1719.134127699974</v>
      </c>
      <c r="T119" s="2">
        <f t="shared" si="36"/>
        <v>0</v>
      </c>
      <c r="U119" s="2">
        <f t="shared" si="37"/>
        <v>972.13331862301345</v>
      </c>
      <c r="V119" s="2">
        <f t="shared" si="38"/>
        <v>4.3567873847657514</v>
      </c>
      <c r="W119" s="2">
        <f t="shared" si="50"/>
        <v>1089.9079423971352</v>
      </c>
      <c r="X119" s="2">
        <f t="shared" si="39"/>
        <v>11.707232767141949</v>
      </c>
      <c r="Y119" s="2">
        <f t="shared" si="51"/>
        <v>0</v>
      </c>
      <c r="Z119" s="2">
        <f t="shared" si="40"/>
        <v>0</v>
      </c>
      <c r="AA119" s="2">
        <f t="shared" si="52"/>
        <v>2777.932511203087</v>
      </c>
      <c r="AB119" s="2">
        <f t="shared" si="41"/>
        <v>4.5932742876009947</v>
      </c>
      <c r="AC119" s="2"/>
      <c r="AD119" s="2">
        <f t="shared" si="42"/>
        <v>64.819944000000007</v>
      </c>
      <c r="AE119" s="2">
        <f t="shared" si="43"/>
        <v>3.2142857142857135</v>
      </c>
      <c r="AF119" s="2">
        <f t="shared" si="44"/>
        <v>0.99685629019230526</v>
      </c>
      <c r="AG119" s="2">
        <f t="shared" si="53"/>
        <v>0.51265014122773267</v>
      </c>
      <c r="AH119" s="2">
        <f t="shared" si="54"/>
        <v>4.3789181561893931E-2</v>
      </c>
      <c r="AI119" s="2">
        <f t="shared" si="55"/>
        <v>8.5417281768467565E-2</v>
      </c>
      <c r="AJ119" s="2">
        <f t="shared" si="56"/>
        <v>0.10849319543751013</v>
      </c>
      <c r="AK119" s="2">
        <f t="shared" si="45"/>
        <v>91.412502077489791</v>
      </c>
      <c r="AL119" s="2">
        <f t="shared" si="57"/>
        <v>33.522003515303822</v>
      </c>
      <c r="AM119" s="2">
        <f t="shared" si="46"/>
        <v>282.87303974790899</v>
      </c>
      <c r="AN119" s="2">
        <f t="shared" si="58"/>
        <v>35.557179316267167</v>
      </c>
      <c r="AO119">
        <f t="shared" si="59"/>
        <v>29.734805325337227</v>
      </c>
    </row>
    <row r="120" spans="9:41" x14ac:dyDescent="0.25">
      <c r="I120">
        <v>127</v>
      </c>
      <c r="J120" s="2">
        <f t="shared" si="30"/>
        <v>126.74990151653608</v>
      </c>
      <c r="K120" s="2">
        <f t="shared" si="31"/>
        <v>324.66696234347631</v>
      </c>
      <c r="L120" s="2">
        <f t="shared" si="32"/>
        <v>237.16978387739766</v>
      </c>
      <c r="M120" s="2">
        <f t="shared" si="33"/>
        <v>110.41988236086158</v>
      </c>
      <c r="N120" s="2">
        <f t="shared" si="34"/>
        <v>0</v>
      </c>
      <c r="O120">
        <v>127</v>
      </c>
      <c r="P120" s="2">
        <f t="shared" si="47"/>
        <v>1940.0181955716198</v>
      </c>
      <c r="Q120" s="2">
        <f t="shared" si="48"/>
        <v>4969.3120618727808</v>
      </c>
      <c r="R120" s="2">
        <f t="shared" si="49"/>
        <v>3630.0911531825727</v>
      </c>
      <c r="S120" s="2">
        <f t="shared" si="35"/>
        <v>1690.0729576109529</v>
      </c>
      <c r="T120" s="2">
        <f t="shared" si="36"/>
        <v>0</v>
      </c>
      <c r="U120" s="2">
        <f t="shared" si="37"/>
        <v>963.28477239039194</v>
      </c>
      <c r="V120" s="2">
        <f t="shared" si="38"/>
        <v>4.2834143561909244</v>
      </c>
      <c r="W120" s="2">
        <f t="shared" si="50"/>
        <v>1105.7451558754622</v>
      </c>
      <c r="X120" s="2">
        <f t="shared" si="39"/>
        <v>11.631137798308851</v>
      </c>
      <c r="Y120" s="2">
        <f t="shared" si="51"/>
        <v>0</v>
      </c>
      <c r="Z120" s="2">
        <f t="shared" si="40"/>
        <v>0</v>
      </c>
      <c r="AA120" s="2">
        <f t="shared" si="52"/>
        <v>2832.3408270046202</v>
      </c>
      <c r="AB120" s="2">
        <f t="shared" si="41"/>
        <v>4.5407933096107644</v>
      </c>
      <c r="AC120" s="2"/>
      <c r="AD120" s="2">
        <f t="shared" si="42"/>
        <v>65.334388000000004</v>
      </c>
      <c r="AE120" s="2">
        <f t="shared" si="43"/>
        <v>3.1246512493024969</v>
      </c>
      <c r="AF120" s="2">
        <f t="shared" si="44"/>
        <v>0.99702900680877371</v>
      </c>
      <c r="AG120" s="2">
        <f t="shared" si="53"/>
        <v>0.50460869502954198</v>
      </c>
      <c r="AH120" s="2">
        <f t="shared" si="54"/>
        <v>4.3384293418216681E-2</v>
      </c>
      <c r="AI120" s="2">
        <f t="shared" si="55"/>
        <v>8.5976111481148337E-2</v>
      </c>
      <c r="AJ120" s="2">
        <f t="shared" si="56"/>
        <v>0.1081324483942151</v>
      </c>
      <c r="AK120" s="2">
        <f t="shared" si="45"/>
        <v>93.606309635285967</v>
      </c>
      <c r="AL120" s="2">
        <f t="shared" si="57"/>
        <v>33.14359188125011</v>
      </c>
      <c r="AM120" s="2">
        <f t="shared" si="46"/>
        <v>289.66170648815086</v>
      </c>
      <c r="AN120" s="2">
        <f t="shared" si="58"/>
        <v>35.005255855325444</v>
      </c>
      <c r="AO120">
        <f t="shared" si="59"/>
        <v>29.693676713886411</v>
      </c>
    </row>
    <row r="121" spans="9:41" x14ac:dyDescent="0.25">
      <c r="I121">
        <v>128</v>
      </c>
      <c r="J121" s="2">
        <f t="shared" si="30"/>
        <v>128.60533207753815</v>
      </c>
      <c r="K121" s="2">
        <f t="shared" si="31"/>
        <v>331.01900726593021</v>
      </c>
      <c r="L121" s="2">
        <f t="shared" si="32"/>
        <v>237.96299168975068</v>
      </c>
      <c r="M121" s="2">
        <f t="shared" si="33"/>
        <v>109.35765961221253</v>
      </c>
      <c r="N121" s="2">
        <f t="shared" si="34"/>
        <v>0</v>
      </c>
      <c r="O121">
        <v>128</v>
      </c>
      <c r="P121" s="2">
        <f t="shared" si="47"/>
        <v>1953.0389252392231</v>
      </c>
      <c r="Q121" s="2">
        <f t="shared" si="48"/>
        <v>5026.9533598702283</v>
      </c>
      <c r="R121" s="2">
        <f t="shared" si="49"/>
        <v>3613.7769564348641</v>
      </c>
      <c r="S121" s="2">
        <f t="shared" si="35"/>
        <v>1660.738031195641</v>
      </c>
      <c r="T121" s="2">
        <f t="shared" si="36"/>
        <v>0</v>
      </c>
      <c r="U121" s="2">
        <f t="shared" si="37"/>
        <v>954.01811699479651</v>
      </c>
      <c r="V121" s="2">
        <f t="shared" si="38"/>
        <v>4.209335876642176</v>
      </c>
      <c r="W121" s="2">
        <f t="shared" si="50"/>
        <v>1121.9316249010312</v>
      </c>
      <c r="X121" s="2">
        <f t="shared" si="39"/>
        <v>11.553594079624455</v>
      </c>
      <c r="Y121" s="2">
        <f t="shared" si="51"/>
        <v>0</v>
      </c>
      <c r="Z121" s="2">
        <f t="shared" si="40"/>
        <v>0</v>
      </c>
      <c r="AA121" s="2">
        <f t="shared" si="52"/>
        <v>2887.7550152514682</v>
      </c>
      <c r="AB121" s="2">
        <f t="shared" si="41"/>
        <v>4.488726540423384</v>
      </c>
      <c r="AC121" s="2"/>
      <c r="AD121" s="2">
        <f t="shared" si="42"/>
        <v>65.848832000000002</v>
      </c>
      <c r="AE121" s="2">
        <f t="shared" si="43"/>
        <v>3.0371093749999991</v>
      </c>
      <c r="AF121" s="2">
        <f t="shared" si="44"/>
        <v>0.99719299485814661</v>
      </c>
      <c r="AG121" s="2">
        <f t="shared" si="53"/>
        <v>0.49675498304025173</v>
      </c>
      <c r="AH121" s="2">
        <f t="shared" si="54"/>
        <v>4.2995710219412384E-2</v>
      </c>
      <c r="AI121" s="2">
        <f t="shared" si="55"/>
        <v>8.6553153339839706E-2</v>
      </c>
      <c r="AJ121" s="2">
        <f t="shared" si="56"/>
        <v>0.10778697578531569</v>
      </c>
      <c r="AK121" s="2">
        <f t="shared" si="45"/>
        <v>95.834938809909673</v>
      </c>
      <c r="AL121" s="2">
        <f t="shared" si="57"/>
        <v>32.770393267628478</v>
      </c>
      <c r="AM121" s="2">
        <f t="shared" si="46"/>
        <v>296.55812759871492</v>
      </c>
      <c r="AN121" s="2">
        <f t="shared" si="58"/>
        <v>34.460879667215274</v>
      </c>
      <c r="AO121">
        <f t="shared" si="59"/>
        <v>29.659431548295693</v>
      </c>
    </row>
    <row r="122" spans="9:41" x14ac:dyDescent="0.25">
      <c r="I122">
        <v>129</v>
      </c>
      <c r="J122" s="2">
        <f t="shared" si="30"/>
        <v>130.50095487157586</v>
      </c>
      <c r="K122" s="2">
        <f t="shared" si="31"/>
        <v>337.48705153504096</v>
      </c>
      <c r="L122" s="2">
        <f t="shared" si="32"/>
        <v>238.7484102553077</v>
      </c>
      <c r="M122" s="2">
        <f t="shared" si="33"/>
        <v>108.24745538373185</v>
      </c>
      <c r="N122" s="2">
        <f t="shared" si="34"/>
        <v>0</v>
      </c>
      <c r="O122">
        <v>129</v>
      </c>
      <c r="P122" s="2">
        <f t="shared" si="47"/>
        <v>1966.4634228059485</v>
      </c>
      <c r="Q122" s="2">
        <f t="shared" si="48"/>
        <v>5085.4489391849938</v>
      </c>
      <c r="R122" s="2">
        <f t="shared" si="49"/>
        <v>3597.5983201207205</v>
      </c>
      <c r="S122" s="2">
        <f t="shared" si="35"/>
        <v>1631.1348973147719</v>
      </c>
      <c r="T122" s="2">
        <f t="shared" si="36"/>
        <v>0</v>
      </c>
      <c r="U122" s="2">
        <f t="shared" si="37"/>
        <v>944.33287911305536</v>
      </c>
      <c r="V122" s="2">
        <f t="shared" si="38"/>
        <v>4.134565807893142</v>
      </c>
      <c r="W122" s="2">
        <f t="shared" si="50"/>
        <v>1138.4687243133005</v>
      </c>
      <c r="X122" s="2">
        <f t="shared" si="39"/>
        <v>11.474720913813144</v>
      </c>
      <c r="Y122" s="2">
        <f t="shared" si="51"/>
        <v>0</v>
      </c>
      <c r="Z122" s="2">
        <f t="shared" si="40"/>
        <v>0</v>
      </c>
      <c r="AA122" s="2">
        <f t="shared" si="52"/>
        <v>2944.1811625934774</v>
      </c>
      <c r="AB122" s="2">
        <f t="shared" si="41"/>
        <v>4.4370947843075301</v>
      </c>
      <c r="AC122" s="2"/>
      <c r="AD122" s="2">
        <f t="shared" si="42"/>
        <v>66.363275999999999</v>
      </c>
      <c r="AE122" s="2">
        <f t="shared" si="43"/>
        <v>2.9515954570037852</v>
      </c>
      <c r="AF122" s="2">
        <f t="shared" si="44"/>
        <v>0.9973487016842647</v>
      </c>
      <c r="AG122" s="2">
        <f t="shared" si="53"/>
        <v>0.4890832066661549</v>
      </c>
      <c r="AH122" s="2">
        <f t="shared" si="54"/>
        <v>4.2622666846511441E-2</v>
      </c>
      <c r="AI122" s="2">
        <f t="shared" si="55"/>
        <v>8.7148089048179903E-2</v>
      </c>
      <c r="AJ122" s="2">
        <f t="shared" si="56"/>
        <v>0.10745604432147848</v>
      </c>
      <c r="AK122" s="2">
        <f t="shared" si="45"/>
        <v>98.098663787320206</v>
      </c>
      <c r="AL122" s="2">
        <f t="shared" si="57"/>
        <v>32.402291084255658</v>
      </c>
      <c r="AM122" s="2">
        <f t="shared" si="46"/>
        <v>303.56315153921014</v>
      </c>
      <c r="AN122" s="2">
        <f t="shared" si="58"/>
        <v>33.923899995830809</v>
      </c>
      <c r="AO122">
        <f t="shared" si="59"/>
        <v>29.631801522365301</v>
      </c>
    </row>
    <row r="123" spans="9:41" x14ac:dyDescent="0.25">
      <c r="I123">
        <v>130</v>
      </c>
      <c r="J123" s="2">
        <f t="shared" si="30"/>
        <v>132.43693111794994</v>
      </c>
      <c r="K123" s="2">
        <f t="shared" si="31"/>
        <v>344.07179768567778</v>
      </c>
      <c r="L123" s="2">
        <f t="shared" si="32"/>
        <v>239.52614122773289</v>
      </c>
      <c r="M123" s="2">
        <f t="shared" si="33"/>
        <v>107.08921010978295</v>
      </c>
      <c r="N123" s="2">
        <f t="shared" si="34"/>
        <v>0</v>
      </c>
      <c r="O123">
        <v>130</v>
      </c>
      <c r="P123" s="2">
        <f t="shared" si="47"/>
        <v>1980.2847812088983</v>
      </c>
      <c r="Q123" s="2">
        <f t="shared" si="48"/>
        <v>5144.7895903998788</v>
      </c>
      <c r="R123" s="2">
        <f t="shared" si="49"/>
        <v>3581.553635915413</v>
      </c>
      <c r="S123" s="2">
        <f t="shared" si="35"/>
        <v>1601.2688547065147</v>
      </c>
      <c r="T123" s="2">
        <f t="shared" si="36"/>
        <v>0</v>
      </c>
      <c r="U123" s="2">
        <f t="shared" si="37"/>
        <v>934.22853910441574</v>
      </c>
      <c r="V123" s="2">
        <f t="shared" si="38"/>
        <v>4.0591174007480575</v>
      </c>
      <c r="W123" s="2">
        <f t="shared" si="50"/>
        <v>1155.3578605627581</v>
      </c>
      <c r="X123" s="2">
        <f t="shared" si="39"/>
        <v>11.394633326498143</v>
      </c>
      <c r="Y123" s="2">
        <f t="shared" si="51"/>
        <v>0</v>
      </c>
      <c r="Z123" s="2">
        <f t="shared" si="40"/>
        <v>0</v>
      </c>
      <c r="AA123" s="2">
        <f t="shared" si="52"/>
        <v>3001.6253978285349</v>
      </c>
      <c r="AB123" s="2">
        <f t="shared" si="41"/>
        <v>4.3859167741330625</v>
      </c>
      <c r="AC123" s="2"/>
      <c r="AD123" s="2">
        <f t="shared" si="42"/>
        <v>66.877719999999997</v>
      </c>
      <c r="AE123" s="2">
        <f t="shared" si="43"/>
        <v>2.8680473372781075</v>
      </c>
      <c r="AF123" s="2">
        <f t="shared" si="44"/>
        <v>0.99749654953014488</v>
      </c>
      <c r="AG123" s="2">
        <f t="shared" si="53"/>
        <v>0.48158778947523584</v>
      </c>
      <c r="AH123" s="2">
        <f t="shared" si="54"/>
        <v>4.2264439379133559E-2</v>
      </c>
      <c r="AI123" s="2">
        <f t="shared" si="55"/>
        <v>8.7760612504704877E-2</v>
      </c>
      <c r="AJ123" s="2">
        <f t="shared" si="56"/>
        <v>0.10713896069246957</v>
      </c>
      <c r="AK123" s="2">
        <f t="shared" si="45"/>
        <v>100.39775875347684</v>
      </c>
      <c r="AL123" s="2">
        <f t="shared" si="57"/>
        <v>32.039172364473103</v>
      </c>
      <c r="AM123" s="2">
        <f t="shared" si="46"/>
        <v>310.67762676924531</v>
      </c>
      <c r="AN123" s="2">
        <f t="shared" si="58"/>
        <v>33.394170916432444</v>
      </c>
      <c r="AO123">
        <f t="shared" si="59"/>
        <v>29.610530700043277</v>
      </c>
    </row>
    <row r="124" spans="9:41" x14ac:dyDescent="0.25">
      <c r="I124">
        <v>131</v>
      </c>
      <c r="J124" s="2">
        <f t="shared" si="30"/>
        <v>134.41342552118331</v>
      </c>
      <c r="K124" s="2">
        <f t="shared" si="31"/>
        <v>350.77395289967308</v>
      </c>
      <c r="L124" s="2">
        <f t="shared" si="32"/>
        <v>240.29628460779421</v>
      </c>
      <c r="M124" s="2">
        <f t="shared" si="33"/>
        <v>105.88285908661089</v>
      </c>
      <c r="N124" s="2">
        <f t="shared" si="34"/>
        <v>0</v>
      </c>
      <c r="O124">
        <v>131</v>
      </c>
      <c r="P124" s="2">
        <f t="shared" si="47"/>
        <v>1994.4963560033968</v>
      </c>
      <c r="Q124" s="2">
        <f t="shared" si="48"/>
        <v>5204.9664542553201</v>
      </c>
      <c r="R124" s="2">
        <f t="shared" si="49"/>
        <v>3565.6413200768293</v>
      </c>
      <c r="S124" s="2">
        <f t="shared" si="35"/>
        <v>1571.1449640734324</v>
      </c>
      <c r="T124" s="2">
        <f t="shared" si="36"/>
        <v>0</v>
      </c>
      <c r="U124" s="2">
        <f t="shared" si="37"/>
        <v>923.70453250403261</v>
      </c>
      <c r="V124" s="2">
        <f t="shared" si="38"/>
        <v>3.9830033250873371</v>
      </c>
      <c r="W124" s="2">
        <f t="shared" si="50"/>
        <v>1172.6004705043929</v>
      </c>
      <c r="X124" s="2">
        <f t="shared" si="39"/>
        <v>11.313442060699142</v>
      </c>
      <c r="Y124" s="2">
        <f t="shared" si="51"/>
        <v>0</v>
      </c>
      <c r="Z124" s="2">
        <f t="shared" si="40"/>
        <v>0</v>
      </c>
      <c r="AA124" s="2">
        <f t="shared" si="52"/>
        <v>3060.0938902938638</v>
      </c>
      <c r="AB124" s="2">
        <f t="shared" si="41"/>
        <v>4.3352092971650755</v>
      </c>
      <c r="AC124" s="2"/>
      <c r="AD124" s="2">
        <f t="shared" si="42"/>
        <v>67.392164000000008</v>
      </c>
      <c r="AE124" s="2">
        <f t="shared" si="43"/>
        <v>2.7864052211409582</v>
      </c>
      <c r="AF124" s="2">
        <f t="shared" si="44"/>
        <v>0.99763693709274637</v>
      </c>
      <c r="AG124" s="2">
        <f t="shared" si="53"/>
        <v>0.47426336706086381</v>
      </c>
      <c r="AH124" s="2">
        <f t="shared" si="54"/>
        <v>4.1920342590374783E-2</v>
      </c>
      <c r="AI124" s="2">
        <f t="shared" si="55"/>
        <v>8.8390429246446536E-2</v>
      </c>
      <c r="AJ124" s="2">
        <f t="shared" si="56"/>
        <v>0.10683506911768181</v>
      </c>
      <c r="AK124" s="2">
        <f t="shared" si="45"/>
        <v>102.73249789433895</v>
      </c>
      <c r="AL124" s="2">
        <f t="shared" si="57"/>
        <v>31.680927626844365</v>
      </c>
      <c r="AM124" s="2">
        <f t="shared" si="46"/>
        <v>317.90240174842967</v>
      </c>
      <c r="AN124" s="2">
        <f t="shared" si="58"/>
        <v>32.87155115124343</v>
      </c>
      <c r="AO124">
        <f t="shared" si="59"/>
        <v>29.595374856984805</v>
      </c>
    </row>
    <row r="125" spans="9:41" x14ac:dyDescent="0.25">
      <c r="I125">
        <v>132</v>
      </c>
      <c r="J125" s="2">
        <f t="shared" si="30"/>
        <v>136.43060613900485</v>
      </c>
      <c r="K125" s="2">
        <f t="shared" si="31"/>
        <v>357.5942288298001</v>
      </c>
      <c r="L125" s="2">
        <f t="shared" si="32"/>
        <v>241.05893877551023</v>
      </c>
      <c r="M125" s="2">
        <f t="shared" si="33"/>
        <v>104.62833263650538</v>
      </c>
      <c r="N125" s="2">
        <f t="shared" si="34"/>
        <v>0</v>
      </c>
      <c r="O125">
        <v>132</v>
      </c>
      <c r="P125" s="2">
        <f t="shared" si="47"/>
        <v>2009.0917534712503</v>
      </c>
      <c r="Q125" s="2">
        <f t="shared" si="48"/>
        <v>5265.9710057937227</v>
      </c>
      <c r="R125" s="2">
        <f t="shared" si="49"/>
        <v>3549.8598129877173</v>
      </c>
      <c r="S125" s="2">
        <f t="shared" si="35"/>
        <v>1540.768059516467</v>
      </c>
      <c r="T125" s="2">
        <f t="shared" si="36"/>
        <v>0</v>
      </c>
      <c r="U125" s="2">
        <f t="shared" si="37"/>
        <v>912.76025145509777</v>
      </c>
      <c r="V125" s="2">
        <f t="shared" si="38"/>
        <v>3.9062356982870399</v>
      </c>
      <c r="W125" s="2">
        <f t="shared" si="50"/>
        <v>1190.1980202460077</v>
      </c>
      <c r="X125" s="2">
        <f t="shared" si="39"/>
        <v>11.231253587564384</v>
      </c>
      <c r="Y125" s="2">
        <f t="shared" si="51"/>
        <v>0</v>
      </c>
      <c r="Z125" s="2">
        <f t="shared" si="40"/>
        <v>0</v>
      </c>
      <c r="AA125" s="2">
        <f t="shared" si="52"/>
        <v>3119.5928483304356</v>
      </c>
      <c r="AB125" s="2">
        <f t="shared" si="41"/>
        <v>4.2849873155575615</v>
      </c>
      <c r="AC125" s="2"/>
      <c r="AD125" s="2">
        <f t="shared" si="42"/>
        <v>67.906608000000006</v>
      </c>
      <c r="AE125" s="2">
        <f t="shared" si="43"/>
        <v>2.706611570247933</v>
      </c>
      <c r="AF125" s="2">
        <f t="shared" si="44"/>
        <v>0.99777024097196587</v>
      </c>
      <c r="AG125" s="2">
        <f t="shared" si="53"/>
        <v>0.46710477744097123</v>
      </c>
      <c r="AH125" s="2">
        <f t="shared" si="54"/>
        <v>4.1589727611365229E-2</v>
      </c>
      <c r="AI125" s="2">
        <f t="shared" si="55"/>
        <v>8.9037255921924255E-2</v>
      </c>
      <c r="AJ125" s="2">
        <f t="shared" si="56"/>
        <v>0.10654374906339339</v>
      </c>
      <c r="AK125" s="2">
        <f t="shared" si="45"/>
        <v>105.10315539586561</v>
      </c>
      <c r="AL125" s="2">
        <f t="shared" si="57"/>
        <v>31.327450743139241</v>
      </c>
      <c r="AM125" s="2">
        <f t="shared" si="46"/>
        <v>325.23832493637144</v>
      </c>
      <c r="AN125" s="2">
        <f t="shared" si="58"/>
        <v>32.355903893428653</v>
      </c>
      <c r="AO125">
        <f t="shared" si="59"/>
        <v>29.586100861807882</v>
      </c>
    </row>
    <row r="126" spans="9:41" x14ac:dyDescent="0.25">
      <c r="I126">
        <v>133</v>
      </c>
      <c r="J126" s="2">
        <f t="shared" si="30"/>
        <v>138.48864425628955</v>
      </c>
      <c r="K126" s="2">
        <f t="shared" si="31"/>
        <v>364.53334143169383</v>
      </c>
      <c r="L126" s="2">
        <f t="shared" si="32"/>
        <v>241.81420052156975</v>
      </c>
      <c r="M126" s="2">
        <f t="shared" si="33"/>
        <v>103.3255562652802</v>
      </c>
      <c r="N126" s="2">
        <f t="shared" si="34"/>
        <v>0</v>
      </c>
      <c r="O126">
        <v>133</v>
      </c>
      <c r="P126" s="2">
        <f t="shared" si="47"/>
        <v>2024.0648193525226</v>
      </c>
      <c r="Q126" s="2">
        <f t="shared" si="48"/>
        <v>5327.7950393351712</v>
      </c>
      <c r="R126" s="2">
        <f t="shared" si="49"/>
        <v>3534.2075787079357</v>
      </c>
      <c r="S126" s="2">
        <f t="shared" si="35"/>
        <v>1510.1427593554131</v>
      </c>
      <c r="T126" s="2">
        <f t="shared" si="36"/>
        <v>0</v>
      </c>
      <c r="U126" s="2">
        <f t="shared" si="37"/>
        <v>901.3950460826635</v>
      </c>
      <c r="V126" s="2">
        <f t="shared" si="38"/>
        <v>3.8288261121114235</v>
      </c>
      <c r="W126" s="2">
        <f t="shared" si="50"/>
        <v>1208.1520040484941</v>
      </c>
      <c r="X126" s="2">
        <f t="shared" si="39"/>
        <v>11.148170131793599</v>
      </c>
      <c r="Y126" s="2">
        <f t="shared" si="51"/>
        <v>0</v>
      </c>
      <c r="Z126" s="2">
        <f t="shared" si="40"/>
        <v>0</v>
      </c>
      <c r="AA126" s="2">
        <f t="shared" si="52"/>
        <v>3180.128517816674</v>
      </c>
      <c r="AB126" s="2">
        <f t="shared" si="41"/>
        <v>4.2352640815431455</v>
      </c>
      <c r="AC126" s="2"/>
      <c r="AD126" s="2">
        <f t="shared" si="42"/>
        <v>68.421052000000003</v>
      </c>
      <c r="AE126" s="2">
        <f t="shared" si="43"/>
        <v>2.6286110011871777</v>
      </c>
      <c r="AF126" s="2">
        <f t="shared" si="44"/>
        <v>0.9978968170217053</v>
      </c>
      <c r="AG126" s="2">
        <f t="shared" si="53"/>
        <v>0.46010705196062429</v>
      </c>
      <c r="AH126" s="2">
        <f t="shared" si="54"/>
        <v>4.1271979752842081E-2</v>
      </c>
      <c r="AI126" s="2">
        <f t="shared" si="55"/>
        <v>8.9700819791769054E-2</v>
      </c>
      <c r="AJ126" s="2">
        <f t="shared" si="56"/>
        <v>0.10626441311427838</v>
      </c>
      <c r="AK126" s="2">
        <f t="shared" si="45"/>
        <v>107.5100054440162</v>
      </c>
      <c r="AL126" s="2">
        <f t="shared" si="57"/>
        <v>30.978638812273346</v>
      </c>
      <c r="AM126" s="2">
        <f t="shared" si="46"/>
        <v>332.68624479267976</v>
      </c>
      <c r="AN126" s="2">
        <f t="shared" si="58"/>
        <v>31.847096639014094</v>
      </c>
      <c r="AO126">
        <f t="shared" si="59"/>
        <v>29.582486094375202</v>
      </c>
    </row>
    <row r="127" spans="9:41" x14ac:dyDescent="0.25">
      <c r="I127">
        <v>134</v>
      </c>
      <c r="J127" s="2">
        <f t="shared" si="30"/>
        <v>140.58771426464219</v>
      </c>
      <c r="K127" s="2">
        <f t="shared" si="31"/>
        <v>371.59201080329569</v>
      </c>
      <c r="L127" s="2">
        <f t="shared" si="32"/>
        <v>242.56216507804371</v>
      </c>
      <c r="M127" s="2">
        <f t="shared" si="33"/>
        <v>101.97445081340152</v>
      </c>
      <c r="N127" s="2">
        <f t="shared" si="34"/>
        <v>0</v>
      </c>
      <c r="O127">
        <v>134</v>
      </c>
      <c r="P127" s="2">
        <f t="shared" si="47"/>
        <v>2039.4096281637283</v>
      </c>
      <c r="Q127" s="2">
        <f t="shared" si="48"/>
        <v>5390.4306542350214</v>
      </c>
      <c r="R127" s="2">
        <f t="shared" si="49"/>
        <v>3518.6831045365034</v>
      </c>
      <c r="S127" s="2">
        <f t="shared" si="35"/>
        <v>1479.2734763727751</v>
      </c>
      <c r="T127" s="2">
        <f t="shared" si="36"/>
        <v>0</v>
      </c>
      <c r="U127" s="2">
        <f t="shared" si="37"/>
        <v>889.60822581206253</v>
      </c>
      <c r="V127" s="2">
        <f t="shared" si="38"/>
        <v>3.7507856581711745</v>
      </c>
      <c r="W127" s="2">
        <f t="shared" si="50"/>
        <v>1226.4639432753388</v>
      </c>
      <c r="X127" s="2">
        <f t="shared" si="39"/>
        <v>11.064289710271224</v>
      </c>
      <c r="Y127" s="2">
        <f t="shared" si="51"/>
        <v>0</v>
      </c>
      <c r="Z127" s="2">
        <f t="shared" si="40"/>
        <v>0</v>
      </c>
      <c r="AA127" s="2">
        <f t="shared" si="52"/>
        <v>3241.7071807678012</v>
      </c>
      <c r="AB127" s="2">
        <f t="shared" si="41"/>
        <v>4.1860512473510783</v>
      </c>
      <c r="AC127" s="2"/>
      <c r="AD127" s="2">
        <f t="shared" si="42"/>
        <v>68.935496000000001</v>
      </c>
      <c r="AE127" s="2">
        <f t="shared" si="43"/>
        <v>2.5523501893517482</v>
      </c>
      <c r="AF127" s="2">
        <f t="shared" si="44"/>
        <v>0.99801700161022122</v>
      </c>
      <c r="AG127" s="2">
        <f t="shared" si="53"/>
        <v>0.45326540666804882</v>
      </c>
      <c r="AH127" s="2">
        <f t="shared" si="54"/>
        <v>4.0966516472112316E-2</v>
      </c>
      <c r="AI127" s="2">
        <f t="shared" si="55"/>
        <v>9.0380858255336372E-2</v>
      </c>
      <c r="AJ127" s="2">
        <f t="shared" si="56"/>
        <v>0.10599650498770821</v>
      </c>
      <c r="AK127" s="2">
        <f t="shared" si="45"/>
        <v>109.95332222475</v>
      </c>
      <c r="AL127" s="2">
        <f t="shared" si="57"/>
        <v>30.634392039892191</v>
      </c>
      <c r="AM127" s="2">
        <f t="shared" si="46"/>
        <v>340.24700977696341</v>
      </c>
      <c r="AN127" s="2">
        <f t="shared" si="58"/>
        <v>31.345001026332273</v>
      </c>
      <c r="AO127">
        <f t="shared" si="59"/>
        <v>29.584317898629877</v>
      </c>
    </row>
    <row r="128" spans="9:41" x14ac:dyDescent="0.25">
      <c r="I128">
        <v>135</v>
      </c>
      <c r="J128" s="2">
        <f t="shared" si="30"/>
        <v>142.72799354733337</v>
      </c>
      <c r="K128" s="2">
        <f t="shared" si="31"/>
        <v>378.77096103143469</v>
      </c>
      <c r="L128" s="2">
        <f t="shared" si="32"/>
        <v>243.30292614840627</v>
      </c>
      <c r="M128" s="2">
        <f t="shared" si="33"/>
        <v>100.5749326010729</v>
      </c>
      <c r="N128" s="2">
        <f t="shared" si="34"/>
        <v>0</v>
      </c>
      <c r="O128">
        <v>135</v>
      </c>
      <c r="P128" s="2">
        <f t="shared" si="47"/>
        <v>2055.1204730678442</v>
      </c>
      <c r="Q128" s="2">
        <f t="shared" si="48"/>
        <v>5453.870241377238</v>
      </c>
      <c r="R128" s="2">
        <f t="shared" si="49"/>
        <v>3503.2849005831577</v>
      </c>
      <c r="S128" s="2">
        <f t="shared" si="35"/>
        <v>1448.1644275153135</v>
      </c>
      <c r="T128" s="2">
        <f t="shared" si="36"/>
        <v>0</v>
      </c>
      <c r="U128" s="2">
        <f t="shared" si="37"/>
        <v>877.39906063460467</v>
      </c>
      <c r="V128" s="2">
        <f t="shared" si="38"/>
        <v>3.6721249520334585</v>
      </c>
      <c r="W128" s="2">
        <f t="shared" si="50"/>
        <v>1245.1353853888277</v>
      </c>
      <c r="X128" s="2">
        <f t="shared" si="39"/>
        <v>10.979706182497404</v>
      </c>
      <c r="Y128" s="2">
        <f t="shared" si="51"/>
        <v>0</v>
      </c>
      <c r="Z128" s="2">
        <f t="shared" si="40"/>
        <v>0</v>
      </c>
      <c r="AA128" s="2">
        <f t="shared" si="52"/>
        <v>3304.3351539974301</v>
      </c>
      <c r="AB128" s="2">
        <f t="shared" si="41"/>
        <v>4.1373589699159901</v>
      </c>
      <c r="AC128" s="2"/>
      <c r="AD128" s="2">
        <f t="shared" si="42"/>
        <v>69.449939999999998</v>
      </c>
      <c r="AE128" s="2">
        <f t="shared" si="43"/>
        <v>2.4777777777777779</v>
      </c>
      <c r="AF128" s="2">
        <f t="shared" si="44"/>
        <v>0.99813111279639455</v>
      </c>
      <c r="AG128" s="2">
        <f t="shared" si="53"/>
        <v>0.44657523413615829</v>
      </c>
      <c r="AH128" s="2">
        <f t="shared" si="54"/>
        <v>4.067278547471858E-2</v>
      </c>
      <c r="AI128" s="2">
        <f t="shared" si="55"/>
        <v>9.1077118401773433E-2</v>
      </c>
      <c r="AJ128" s="2">
        <f t="shared" si="56"/>
        <v>0.10573949768031082</v>
      </c>
      <c r="AK128" s="2">
        <f t="shared" si="45"/>
        <v>112.43337992402623</v>
      </c>
      <c r="AL128" s="2">
        <f t="shared" si="57"/>
        <v>30.294613623307132</v>
      </c>
      <c r="AM128" s="2">
        <f t="shared" si="46"/>
        <v>347.92146834883118</v>
      </c>
      <c r="AN128" s="2">
        <f t="shared" si="58"/>
        <v>30.84949268260349</v>
      </c>
      <c r="AO128">
        <f t="shared" si="59"/>
        <v>29.591393067695151</v>
      </c>
    </row>
    <row r="129" spans="9:41" x14ac:dyDescent="0.25">
      <c r="I129">
        <v>136</v>
      </c>
      <c r="J129" s="2">
        <f t="shared" si="30"/>
        <v>144.90966236931189</v>
      </c>
      <c r="K129" s="2">
        <f t="shared" si="31"/>
        <v>386.07092004517756</v>
      </c>
      <c r="L129" s="2">
        <f t="shared" si="32"/>
        <v>244.03657593688357</v>
      </c>
      <c r="M129" s="2">
        <f t="shared" si="33"/>
        <v>99.126913567571677</v>
      </c>
      <c r="N129" s="2">
        <f t="shared" si="34"/>
        <v>0</v>
      </c>
      <c r="O129">
        <v>136</v>
      </c>
      <c r="P129" s="2">
        <f t="shared" si="47"/>
        <v>2071.1918562637798</v>
      </c>
      <c r="Q129" s="2">
        <f t="shared" si="48"/>
        <v>5518.1064703603706</v>
      </c>
      <c r="R129" s="2">
        <f t="shared" si="49"/>
        <v>3488.0114993492057</v>
      </c>
      <c r="S129" s="2">
        <f t="shared" si="35"/>
        <v>1416.8196430854259</v>
      </c>
      <c r="T129" s="2">
        <f t="shared" si="36"/>
        <v>0</v>
      </c>
      <c r="U129" s="2">
        <f t="shared" si="37"/>
        <v>864.76678232312588</v>
      </c>
      <c r="V129" s="2">
        <f t="shared" si="38"/>
        <v>3.592854156064321</v>
      </c>
      <c r="W129" s="2">
        <f t="shared" si="50"/>
        <v>1264.1679029905279</v>
      </c>
      <c r="X129" s="2">
        <f t="shared" si="39"/>
        <v>10.894509311476478</v>
      </c>
      <c r="Y129" s="2">
        <f t="shared" si="51"/>
        <v>0</v>
      </c>
      <c r="Z129" s="2">
        <f t="shared" si="40"/>
        <v>0</v>
      </c>
      <c r="AA129" s="2">
        <f t="shared" si="52"/>
        <v>3368.0187878382221</v>
      </c>
      <c r="AB129" s="2">
        <f t="shared" si="41"/>
        <v>4.0891960104652307</v>
      </c>
      <c r="AC129" s="2"/>
      <c r="AD129" s="2">
        <f t="shared" si="42"/>
        <v>69.964383999999995</v>
      </c>
      <c r="AE129" s="2">
        <f t="shared" si="43"/>
        <v>2.4048442906574401</v>
      </c>
      <c r="AF129" s="2">
        <f t="shared" si="44"/>
        <v>0.99823945142803017</v>
      </c>
      <c r="AG129" s="2">
        <f t="shared" si="53"/>
        <v>0.44003209570347562</v>
      </c>
      <c r="AH129" s="2">
        <f t="shared" si="54"/>
        <v>4.0390262940978694E-2</v>
      </c>
      <c r="AI129" s="2">
        <f t="shared" si="55"/>
        <v>9.178935658410807E-2</v>
      </c>
      <c r="AJ129" s="2">
        <f t="shared" si="56"/>
        <v>0.10549289173710125</v>
      </c>
      <c r="AK129" s="2">
        <f t="shared" si="45"/>
        <v>114.9504527278042</v>
      </c>
      <c r="AL129" s="2">
        <f t="shared" si="57"/>
        <v>29.959209641507687</v>
      </c>
      <c r="AM129" s="2">
        <f t="shared" si="46"/>
        <v>355.71046896789198</v>
      </c>
      <c r="AN129" s="2">
        <f t="shared" si="58"/>
        <v>30.360451077285568</v>
      </c>
      <c r="AO129">
        <f t="shared" si="59"/>
        <v>29.603517359114889</v>
      </c>
    </row>
    <row r="130" spans="9:41" x14ac:dyDescent="0.25">
      <c r="I130">
        <v>137</v>
      </c>
      <c r="J130" s="2">
        <f t="shared" si="30"/>
        <v>147.13290377203404</v>
      </c>
      <c r="K130" s="2">
        <f t="shared" si="31"/>
        <v>393.4926194756012</v>
      </c>
      <c r="L130" s="2">
        <f t="shared" si="32"/>
        <v>244.76320517714785</v>
      </c>
      <c r="M130" s="2">
        <f t="shared" si="33"/>
        <v>97.630301405113812</v>
      </c>
      <c r="N130" s="2">
        <f t="shared" si="34"/>
        <v>0</v>
      </c>
      <c r="O130">
        <v>137</v>
      </c>
      <c r="P130" s="2">
        <f t="shared" si="47"/>
        <v>2087.6184798651025</v>
      </c>
      <c r="Q130" s="2">
        <f t="shared" si="48"/>
        <v>5583.1322773358424</v>
      </c>
      <c r="R130" s="2">
        <f t="shared" si="49"/>
        <v>3472.8614553174439</v>
      </c>
      <c r="S130" s="2">
        <f t="shared" si="35"/>
        <v>1385.2429754523414</v>
      </c>
      <c r="T130" s="2">
        <f t="shared" si="36"/>
        <v>0</v>
      </c>
      <c r="U130" s="2">
        <f t="shared" si="37"/>
        <v>851.71058559979986</v>
      </c>
      <c r="V130" s="2">
        <f t="shared" si="38"/>
        <v>3.5129830010786023</v>
      </c>
      <c r="W130" s="2">
        <f t="shared" si="50"/>
        <v>1283.5630929038005</v>
      </c>
      <c r="X130" s="2">
        <f t="shared" si="39"/>
        <v>10.808784833796869</v>
      </c>
      <c r="Y130" s="2">
        <f t="shared" si="51"/>
        <v>0</v>
      </c>
      <c r="Z130" s="2">
        <f t="shared" si="40"/>
        <v>0</v>
      </c>
      <c r="AA130" s="2">
        <f t="shared" si="52"/>
        <v>3432.7644649185627</v>
      </c>
      <c r="AB130" s="2">
        <f t="shared" si="41"/>
        <v>4.0415698290937465</v>
      </c>
      <c r="AC130" s="2"/>
      <c r="AD130" s="2">
        <f t="shared" si="42"/>
        <v>70.478828000000007</v>
      </c>
      <c r="AE130" s="2">
        <f t="shared" si="43"/>
        <v>2.333502051254726</v>
      </c>
      <c r="AF130" s="2">
        <f t="shared" si="44"/>
        <v>0.99834230216782449</v>
      </c>
      <c r="AG130" s="2">
        <f t="shared" si="53"/>
        <v>0.43363171411004747</v>
      </c>
      <c r="AH130" s="2">
        <f t="shared" si="54"/>
        <v>4.0118451868351508E-2</v>
      </c>
      <c r="AI130" s="2">
        <f t="shared" si="55"/>
        <v>9.2517338015019379E-2</v>
      </c>
      <c r="AJ130" s="2">
        <f t="shared" si="56"/>
        <v>0.10525621363427043</v>
      </c>
      <c r="AK130" s="2">
        <f t="shared" si="45"/>
        <v>117.5048148220433</v>
      </c>
      <c r="AL130" s="2">
        <f t="shared" si="57"/>
        <v>29.62808894999074</v>
      </c>
      <c r="AM130" s="2">
        <f t="shared" si="46"/>
        <v>363.614860093755</v>
      </c>
      <c r="AN130" s="2">
        <f t="shared" si="58"/>
        <v>29.877759381846218</v>
      </c>
      <c r="AO130">
        <f t="shared" si="59"/>
        <v>29.620505038266277</v>
      </c>
    </row>
    <row r="131" spans="9:41" x14ac:dyDescent="0.25">
      <c r="I131">
        <v>138</v>
      </c>
      <c r="J131" s="2">
        <f t="shared" si="30"/>
        <v>149.39790347286512</v>
      </c>
      <c r="K131" s="2">
        <f t="shared" si="31"/>
        <v>401.03679452166079</v>
      </c>
      <c r="L131" s="2">
        <f t="shared" si="32"/>
        <v>245.48290316037162</v>
      </c>
      <c r="M131" s="2">
        <f t="shared" si="33"/>
        <v>96.084999687506496</v>
      </c>
      <c r="N131" s="2">
        <f t="shared" si="34"/>
        <v>0</v>
      </c>
      <c r="O131">
        <v>138</v>
      </c>
      <c r="P131" s="2">
        <f t="shared" si="47"/>
        <v>2104.3952372397362</v>
      </c>
      <c r="Q131" s="2">
        <f t="shared" si="48"/>
        <v>5648.9408534608847</v>
      </c>
      <c r="R131" s="2">
        <f t="shared" si="49"/>
        <v>3457.8333445508979</v>
      </c>
      <c r="S131" s="2">
        <f t="shared" si="35"/>
        <v>1353.4381073111617</v>
      </c>
      <c r="T131" s="2">
        <f t="shared" si="36"/>
        <v>0</v>
      </c>
      <c r="U131" s="2">
        <f t="shared" si="37"/>
        <v>838.2296292584856</v>
      </c>
      <c r="V131" s="2">
        <f t="shared" si="38"/>
        <v>3.4325208068675073</v>
      </c>
      <c r="W131" s="2">
        <f t="shared" si="50"/>
        <v>1303.3225752961916</v>
      </c>
      <c r="X131" s="2">
        <f t="shared" si="39"/>
        <v>10.722614537712625</v>
      </c>
      <c r="Y131" s="2">
        <f t="shared" si="51"/>
        <v>0</v>
      </c>
      <c r="Z131" s="2">
        <f t="shared" si="40"/>
        <v>0</v>
      </c>
      <c r="AA131" s="2">
        <f t="shared" si="52"/>
        <v>3498.5785989924152</v>
      </c>
      <c r="AB131" s="2">
        <f t="shared" si="41"/>
        <v>3.9944866744525291</v>
      </c>
      <c r="AC131" s="2"/>
      <c r="AD131" s="2">
        <f t="shared" si="42"/>
        <v>70.993272000000005</v>
      </c>
      <c r="AE131" s="2">
        <f t="shared" si="43"/>
        <v>2.2637051039697536</v>
      </c>
      <c r="AF131" s="2">
        <f t="shared" si="44"/>
        <v>0.99843993445218837</v>
      </c>
      <c r="AG131" s="2">
        <f t="shared" si="53"/>
        <v>0.42736996650553893</v>
      </c>
      <c r="AH131" s="2">
        <f t="shared" si="54"/>
        <v>3.9856880521297433E-2</v>
      </c>
      <c r="AI131" s="2">
        <f t="shared" si="55"/>
        <v>9.3260836383037851E-2</v>
      </c>
      <c r="AJ131" s="2">
        <f t="shared" si="56"/>
        <v>0.10502901426742571</v>
      </c>
      <c r="AK131" s="2">
        <f t="shared" si="45"/>
        <v>120.09674039270256</v>
      </c>
      <c r="AL131" s="2">
        <f t="shared" si="57"/>
        <v>29.301163080162556</v>
      </c>
      <c r="AM131" s="2">
        <f t="shared" si="46"/>
        <v>371.63549018602851</v>
      </c>
      <c r="AN131" s="2">
        <f t="shared" si="58"/>
        <v>29.401304335632268</v>
      </c>
      <c r="AO131">
        <f t="shared" si="59"/>
        <v>29.642178448117395</v>
      </c>
    </row>
    <row r="132" spans="9:41" x14ac:dyDescent="0.25">
      <c r="I132">
        <v>139</v>
      </c>
      <c r="J132" s="2">
        <f t="shared" si="30"/>
        <v>151.70484976882423</v>
      </c>
      <c r="K132" s="2">
        <f t="shared" si="31"/>
        <v>408.70418382184994</v>
      </c>
      <c r="L132" s="2">
        <f t="shared" si="32"/>
        <v>246.19575776266061</v>
      </c>
      <c r="M132" s="2">
        <f t="shared" si="33"/>
        <v>94.490907993836373</v>
      </c>
      <c r="N132" s="2">
        <f t="shared" si="34"/>
        <v>0</v>
      </c>
      <c r="O132">
        <v>139</v>
      </c>
      <c r="P132" s="2">
        <f t="shared" si="47"/>
        <v>2121.5172047842252</v>
      </c>
      <c r="Q132" s="2">
        <f t="shared" si="48"/>
        <v>5715.525633930888</v>
      </c>
      <c r="R132" s="2">
        <f t="shared" si="49"/>
        <v>3442.9257643001852</v>
      </c>
      <c r="S132" s="2">
        <f t="shared" si="35"/>
        <v>1321.40855951596</v>
      </c>
      <c r="T132" s="2">
        <f t="shared" si="36"/>
        <v>0</v>
      </c>
      <c r="U132" s="2">
        <f t="shared" si="37"/>
        <v>824.3230372437605</v>
      </c>
      <c r="V132" s="2">
        <f t="shared" si="38"/>
        <v>3.3514765016694472</v>
      </c>
      <c r="W132" s="2">
        <f t="shared" si="50"/>
        <v>1323.4479928397218</v>
      </c>
      <c r="X132" s="2">
        <f t="shared" si="39"/>
        <v>10.636076348112859</v>
      </c>
      <c r="Y132" s="2">
        <f t="shared" si="51"/>
        <v>0</v>
      </c>
      <c r="Z132" s="2">
        <f t="shared" si="40"/>
        <v>0</v>
      </c>
      <c r="AA132" s="2">
        <f t="shared" si="52"/>
        <v>3565.4676338197082</v>
      </c>
      <c r="AB132" s="2">
        <f t="shared" si="41"/>
        <v>3.9479516686903637</v>
      </c>
      <c r="AC132" s="2"/>
      <c r="AD132" s="2">
        <f t="shared" si="42"/>
        <v>71.507716000000002</v>
      </c>
      <c r="AE132" s="2">
        <f t="shared" si="43"/>
        <v>2.1954091403136475</v>
      </c>
      <c r="AF132" s="2">
        <f t="shared" si="44"/>
        <v>0.99853260338771699</v>
      </c>
      <c r="AG132" s="2">
        <f t="shared" si="53"/>
        <v>0.42124287780816128</v>
      </c>
      <c r="AH132" s="2">
        <f t="shared" si="54"/>
        <v>3.9605100980955425E-2</v>
      </c>
      <c r="AI132" s="2">
        <f t="shared" si="55"/>
        <v>9.4019633488004115E-2</v>
      </c>
      <c r="AJ132" s="2">
        <f t="shared" si="56"/>
        <v>0.10481086753772201</v>
      </c>
      <c r="AK132" s="2">
        <f t="shared" si="45"/>
        <v>122.72650362574137</v>
      </c>
      <c r="AL132" s="2">
        <f t="shared" si="57"/>
        <v>28.978346143082856</v>
      </c>
      <c r="AM132" s="2">
        <f t="shared" si="46"/>
        <v>379.77320770432141</v>
      </c>
      <c r="AN132" s="2">
        <f t="shared" si="58"/>
        <v>28.930976117528523</v>
      </c>
      <c r="AO132">
        <f t="shared" si="59"/>
        <v>29.668367603633502</v>
      </c>
    </row>
    <row r="133" spans="9:41" x14ac:dyDescent="0.25">
      <c r="I133">
        <v>140</v>
      </c>
      <c r="J133" s="2">
        <f t="shared" si="30"/>
        <v>154.05393344445358</v>
      </c>
      <c r="K133" s="2">
        <f t="shared" si="31"/>
        <v>416.49552933136005</v>
      </c>
      <c r="L133" s="2">
        <f t="shared" si="32"/>
        <v>246.90185547187954</v>
      </c>
      <c r="M133" s="2">
        <f t="shared" si="33"/>
        <v>92.847922027425966</v>
      </c>
      <c r="N133" s="2">
        <f t="shared" si="34"/>
        <v>0</v>
      </c>
      <c r="O133">
        <v>140</v>
      </c>
      <c r="P133" s="2">
        <f t="shared" si="47"/>
        <v>2138.9796341078022</v>
      </c>
      <c r="Q133" s="2">
        <f t="shared" si="48"/>
        <v>5782.8802875581632</v>
      </c>
      <c r="R133" s="2">
        <f t="shared" si="49"/>
        <v>3428.1373326192875</v>
      </c>
      <c r="S133" s="2">
        <f t="shared" si="35"/>
        <v>1289.1576985114853</v>
      </c>
      <c r="T133" s="2">
        <f t="shared" si="36"/>
        <v>0</v>
      </c>
      <c r="U133" s="2">
        <f t="shared" si="37"/>
        <v>809.98989968867784</v>
      </c>
      <c r="V133" s="2">
        <f t="shared" si="38"/>
        <v>3.2698586406455004</v>
      </c>
      <c r="W133" s="2">
        <f t="shared" si="50"/>
        <v>1343.9410099071508</v>
      </c>
      <c r="X133" s="2">
        <f t="shared" si="39"/>
        <v>10.549244417342015</v>
      </c>
      <c r="Y133" s="2">
        <f t="shared" si="51"/>
        <v>0</v>
      </c>
      <c r="Z133" s="2">
        <f t="shared" si="40"/>
        <v>0</v>
      </c>
      <c r="AA133" s="2">
        <f t="shared" si="52"/>
        <v>3633.4380420946914</v>
      </c>
      <c r="AB133" s="2">
        <f t="shared" si="41"/>
        <v>3.9019688877993302</v>
      </c>
      <c r="AC133" s="2"/>
      <c r="AD133" s="2">
        <f t="shared" si="42"/>
        <v>72.02216</v>
      </c>
      <c r="AE133" s="2">
        <f t="shared" si="43"/>
        <v>2.128571428571429</v>
      </c>
      <c r="AF133" s="2">
        <f t="shared" si="44"/>
        <v>0.99862055058972554</v>
      </c>
      <c r="AG133" s="2">
        <f t="shared" si="53"/>
        <v>0.41524661439446353</v>
      </c>
      <c r="AH133" s="2">
        <f t="shared" si="54"/>
        <v>3.9362687787557103E-2</v>
      </c>
      <c r="AI133" s="2">
        <f t="shared" si="55"/>
        <v>9.4793518894688733E-2</v>
      </c>
      <c r="AJ133" s="2">
        <f t="shared" si="56"/>
        <v>0.10460136902891386</v>
      </c>
      <c r="AK133" s="2">
        <f t="shared" si="45"/>
        <v>125.39437870711903</v>
      </c>
      <c r="AL133" s="2">
        <f t="shared" si="57"/>
        <v>28.659554737334545</v>
      </c>
      <c r="AM133" s="2">
        <f t="shared" si="46"/>
        <v>388.02886110824272</v>
      </c>
      <c r="AN133" s="2">
        <f t="shared" si="58"/>
        <v>28.466668223117324</v>
      </c>
      <c r="AO133">
        <f t="shared" si="59"/>
        <v>29.698909809255959</v>
      </c>
    </row>
    <row r="134" spans="9:41" x14ac:dyDescent="0.25">
      <c r="I134">
        <v>141</v>
      </c>
      <c r="J134" s="2">
        <f t="shared" si="30"/>
        <v>156.44534768360833</v>
      </c>
      <c r="K134" s="2">
        <f t="shared" si="31"/>
        <v>424.41157620446643</v>
      </c>
      <c r="L134" s="2">
        <f t="shared" si="32"/>
        <v>247.60128141388608</v>
      </c>
      <c r="M134" s="2">
        <f t="shared" si="33"/>
        <v>91.155933730277752</v>
      </c>
      <c r="N134" s="2">
        <f t="shared" si="34"/>
        <v>0</v>
      </c>
      <c r="O134">
        <v>141</v>
      </c>
      <c r="P134" s="2">
        <f t="shared" si="47"/>
        <v>2156.7779446030909</v>
      </c>
      <c r="Q134" s="2">
        <f t="shared" si="48"/>
        <v>5850.9987068662113</v>
      </c>
      <c r="R134" s="2">
        <f t="shared" si="49"/>
        <v>3413.4666879895026</v>
      </c>
      <c r="S134" s="2">
        <f t="shared" si="35"/>
        <v>1256.6887433864117</v>
      </c>
      <c r="T134" s="2">
        <f t="shared" si="36"/>
        <v>0</v>
      </c>
      <c r="U134" s="2">
        <f t="shared" si="37"/>
        <v>795.22927391315795</v>
      </c>
      <c r="V134" s="2">
        <f t="shared" si="38"/>
        <v>3.1876754234168225</v>
      </c>
      <c r="W134" s="2">
        <f t="shared" si="50"/>
        <v>1364.8033118024464</v>
      </c>
      <c r="X134" s="2">
        <f t="shared" si="39"/>
        <v>10.462189220908662</v>
      </c>
      <c r="Y134" s="2">
        <f t="shared" si="51"/>
        <v>0</v>
      </c>
      <c r="Z134" s="2">
        <f t="shared" si="40"/>
        <v>0</v>
      </c>
      <c r="AA134" s="2">
        <f t="shared" si="52"/>
        <v>3702.496324419893</v>
      </c>
      <c r="AB134" s="2">
        <f t="shared" si="41"/>
        <v>3.8565414375224818</v>
      </c>
      <c r="AC134" s="2"/>
      <c r="AD134" s="2">
        <f t="shared" si="42"/>
        <v>72.536603999999997</v>
      </c>
      <c r="AE134" s="2">
        <f t="shared" si="43"/>
        <v>2.0631507469443191</v>
      </c>
      <c r="AF134" s="2">
        <f t="shared" si="44"/>
        <v>0.99870400496693279</v>
      </c>
      <c r="AG134" s="2">
        <f t="shared" si="53"/>
        <v>0.40937747810127684</v>
      </c>
      <c r="AH134" s="2">
        <f t="shared" si="54"/>
        <v>3.9129236669045983E-2</v>
      </c>
      <c r="AI134" s="2">
        <f t="shared" si="55"/>
        <v>9.5582289603547047E-2</v>
      </c>
      <c r="AJ134" s="2">
        <f t="shared" si="56"/>
        <v>0.10440013476889927</v>
      </c>
      <c r="AK134" s="2">
        <f t="shared" si="45"/>
        <v>128.10063982279479</v>
      </c>
      <c r="AL134" s="2">
        <f t="shared" si="57"/>
        <v>28.344707860813536</v>
      </c>
      <c r="AM134" s="2">
        <f t="shared" si="46"/>
        <v>396.40329885740135</v>
      </c>
      <c r="AN134" s="2">
        <f t="shared" si="58"/>
        <v>28.008277347065061</v>
      </c>
      <c r="AO134">
        <f t="shared" si="59"/>
        <v>29.733649297988791</v>
      </c>
    </row>
    <row r="135" spans="9:41" x14ac:dyDescent="0.25">
      <c r="I135">
        <v>142</v>
      </c>
      <c r="J135" s="2">
        <f t="shared" si="30"/>
        <v>158.87928798497396</v>
      </c>
      <c r="K135" s="2">
        <f t="shared" si="31"/>
        <v>432.45307268188475</v>
      </c>
      <c r="L135" s="2">
        <f t="shared" si="32"/>
        <v>248.29411937818918</v>
      </c>
      <c r="M135" s="2">
        <f t="shared" si="33"/>
        <v>89.414831393215223</v>
      </c>
      <c r="N135" s="2">
        <f t="shared" si="34"/>
        <v>0</v>
      </c>
      <c r="O135">
        <v>142</v>
      </c>
      <c r="P135" s="2">
        <f t="shared" si="47"/>
        <v>2174.9077163817547</v>
      </c>
      <c r="Q135" s="2">
        <f t="shared" si="48"/>
        <v>5919.8749986705834</v>
      </c>
      <c r="R135" s="2">
        <f t="shared" si="49"/>
        <v>3398.9124889514133</v>
      </c>
      <c r="S135" s="2">
        <f t="shared" si="35"/>
        <v>1224.0047725696586</v>
      </c>
      <c r="T135" s="2">
        <f t="shared" si="36"/>
        <v>0</v>
      </c>
      <c r="U135" s="2">
        <f t="shared" si="37"/>
        <v>780.04018538483945</v>
      </c>
      <c r="V135" s="2">
        <f t="shared" si="38"/>
        <v>3.1049347107177425</v>
      </c>
      <c r="W135" s="2">
        <f t="shared" si="50"/>
        <v>1386.0366040237741</v>
      </c>
      <c r="X135" s="2">
        <f t="shared" si="39"/>
        <v>10.374977657194215</v>
      </c>
      <c r="Y135" s="2">
        <f t="shared" si="51"/>
        <v>0</v>
      </c>
      <c r="Z135" s="2">
        <f t="shared" si="40"/>
        <v>0</v>
      </c>
      <c r="AA135" s="2">
        <f t="shared" si="52"/>
        <v>3772.6490083234376</v>
      </c>
      <c r="AB135" s="2">
        <f t="shared" si="41"/>
        <v>3.8116715249878248</v>
      </c>
      <c r="AC135" s="2"/>
      <c r="AD135" s="2">
        <f t="shared" si="42"/>
        <v>73.051048000000009</v>
      </c>
      <c r="AE135" s="2">
        <f t="shared" si="43"/>
        <v>1.9991073199761935</v>
      </c>
      <c r="AF135" s="2">
        <f t="shared" si="44"/>
        <v>0.99878318345606254</v>
      </c>
      <c r="AG135" s="2">
        <f t="shared" si="53"/>
        <v>0.40363190052229131</v>
      </c>
      <c r="AH135" s="2">
        <f t="shared" si="54"/>
        <v>3.8904363349872365E-2</v>
      </c>
      <c r="AI135" s="2">
        <f t="shared" si="55"/>
        <v>9.6385749737646909E-2</v>
      </c>
      <c r="AJ135" s="2">
        <f t="shared" si="56"/>
        <v>0.10420680006982175</v>
      </c>
      <c r="AK135" s="2">
        <f t="shared" si="45"/>
        <v>130.845561158728</v>
      </c>
      <c r="AL135" s="2">
        <f t="shared" si="57"/>
        <v>28.033726826245964</v>
      </c>
      <c r="AM135" s="2">
        <f t="shared" si="46"/>
        <v>404.89736941140632</v>
      </c>
      <c r="AN135" s="2">
        <f t="shared" si="58"/>
        <v>27.555703270478414</v>
      </c>
      <c r="AO135">
        <f t="shared" si="59"/>
        <v>29.772436890730908</v>
      </c>
    </row>
    <row r="136" spans="9:41" x14ac:dyDescent="0.25">
      <c r="I136">
        <v>143</v>
      </c>
      <c r="J136" s="2">
        <f t="shared" si="30"/>
        <v>161.35595208112778</v>
      </c>
      <c r="K136" s="2">
        <f t="shared" si="31"/>
        <v>440.62076998285261</v>
      </c>
      <c r="L136" s="2">
        <f t="shared" si="32"/>
        <v>248.98045184304399</v>
      </c>
      <c r="M136" s="2">
        <f t="shared" si="33"/>
        <v>87.624499761916212</v>
      </c>
      <c r="N136" s="2">
        <f t="shared" si="34"/>
        <v>0</v>
      </c>
      <c r="O136">
        <v>143</v>
      </c>
      <c r="P136" s="2">
        <f t="shared" si="47"/>
        <v>2193.3646835547265</v>
      </c>
      <c r="Q136" s="2">
        <f t="shared" si="48"/>
        <v>5989.5034751191852</v>
      </c>
      <c r="R136" s="2">
        <f t="shared" si="49"/>
        <v>3384.4734137446394</v>
      </c>
      <c r="S136" s="2">
        <f t="shared" si="35"/>
        <v>1191.1087301899129</v>
      </c>
      <c r="T136" s="2">
        <f t="shared" si="36"/>
        <v>0</v>
      </c>
      <c r="U136" s="2">
        <f t="shared" si="37"/>
        <v>764.42162864409715</v>
      </c>
      <c r="V136" s="2">
        <f t="shared" si="38"/>
        <v>3.0216440402147913</v>
      </c>
      <c r="W136" s="2">
        <f t="shared" si="50"/>
        <v>1407.6426115574009</v>
      </c>
      <c r="X136" s="2">
        <f t="shared" si="39"/>
        <v>10.287673150344583</v>
      </c>
      <c r="Y136" s="2">
        <f t="shared" si="51"/>
        <v>0</v>
      </c>
      <c r="Z136" s="2">
        <f t="shared" si="40"/>
        <v>0</v>
      </c>
      <c r="AA136" s="2">
        <f t="shared" si="52"/>
        <v>3843.90264731758</v>
      </c>
      <c r="AB136" s="2">
        <f t="shared" si="41"/>
        <v>3.7673605262364394</v>
      </c>
      <c r="AC136" s="2"/>
      <c r="AD136" s="2">
        <f t="shared" si="42"/>
        <v>73.565492000000006</v>
      </c>
      <c r="AE136" s="2">
        <f t="shared" si="43"/>
        <v>1.9364027580810781</v>
      </c>
      <c r="AF136" s="2">
        <f t="shared" si="44"/>
        <v>0.99885829170984641</v>
      </c>
      <c r="AG136" s="2">
        <f t="shared" si="53"/>
        <v>0.39800643758283938</v>
      </c>
      <c r="AH136" s="2">
        <f t="shared" si="54"/>
        <v>3.8687702434394351E-2</v>
      </c>
      <c r="AI136" s="2">
        <f t="shared" si="55"/>
        <v>9.7203710244867722E-2</v>
      </c>
      <c r="AJ136" s="2">
        <f t="shared" si="56"/>
        <v>0.10402101844125144</v>
      </c>
      <c r="AK136" s="2">
        <f t="shared" si="45"/>
        <v>133.62941690087774</v>
      </c>
      <c r="AL136" s="2">
        <f t="shared" si="57"/>
        <v>27.726535180250039</v>
      </c>
      <c r="AM136" s="2">
        <f t="shared" si="46"/>
        <v>413.51192122986578</v>
      </c>
      <c r="AN136" s="2">
        <f t="shared" si="58"/>
        <v>27.108848752986841</v>
      </c>
      <c r="AO136">
        <f t="shared" si="59"/>
        <v>29.8151296745861</v>
      </c>
    </row>
    <row r="137" spans="9:41" x14ac:dyDescent="0.25">
      <c r="I137">
        <v>144</v>
      </c>
      <c r="J137" s="2">
        <f t="shared" si="30"/>
        <v>163.87553986097379</v>
      </c>
      <c r="K137" s="2">
        <f t="shared" si="31"/>
        <v>448.91542220171056</v>
      </c>
      <c r="L137" s="2">
        <f t="shared" si="32"/>
        <v>249.66036</v>
      </c>
      <c r="M137" s="2">
        <f t="shared" si="33"/>
        <v>85.784820139026209</v>
      </c>
      <c r="N137" s="2">
        <f t="shared" si="34"/>
        <v>0</v>
      </c>
      <c r="O137">
        <v>144</v>
      </c>
      <c r="P137" s="2">
        <f t="shared" si="47"/>
        <v>2212.1447278379637</v>
      </c>
      <c r="Q137" s="2">
        <f t="shared" si="48"/>
        <v>6059.8786451666283</v>
      </c>
      <c r="R137" s="2">
        <f t="shared" si="49"/>
        <v>3370.1481599552135</v>
      </c>
      <c r="S137" s="2">
        <f t="shared" si="35"/>
        <v>1158.0034321172498</v>
      </c>
      <c r="T137" s="2">
        <f t="shared" si="36"/>
        <v>0</v>
      </c>
      <c r="U137" s="2">
        <f t="shared" si="37"/>
        <v>748.37256819486265</v>
      </c>
      <c r="V137" s="2">
        <f t="shared" si="38"/>
        <v>2.937810641538781</v>
      </c>
      <c r="W137" s="2">
        <f t="shared" si="50"/>
        <v>1429.6230782010321</v>
      </c>
      <c r="X137" s="2">
        <f t="shared" si="39"/>
        <v>10.200335755596557</v>
      </c>
      <c r="Y137" s="2">
        <f t="shared" si="51"/>
        <v>0</v>
      </c>
      <c r="Z137" s="2">
        <f t="shared" si="40"/>
        <v>0</v>
      </c>
      <c r="AA137" s="2">
        <f t="shared" si="52"/>
        <v>3916.2638199964963</v>
      </c>
      <c r="AB137" s="2">
        <f t="shared" si="41"/>
        <v>3.7236090498144852</v>
      </c>
      <c r="AC137" s="2"/>
      <c r="AD137" s="2">
        <f t="shared" si="42"/>
        <v>74.079936000000004</v>
      </c>
      <c r="AE137" s="2">
        <f t="shared" si="43"/>
        <v>1.8749999999999991</v>
      </c>
      <c r="AF137" s="2">
        <f t="shared" si="44"/>
        <v>0.99892952474165053</v>
      </c>
      <c r="AG137" s="2">
        <f t="shared" si="53"/>
        <v>0.39249776437748279</v>
      </c>
      <c r="AH137" s="2">
        <f t="shared" si="54"/>
        <v>3.8478906359737559E-2</v>
      </c>
      <c r="AI137" s="2">
        <f t="shared" si="55"/>
        <v>9.8035988614525352E-2</v>
      </c>
      <c r="AJ137" s="2">
        <f t="shared" si="56"/>
        <v>0.10384246057138241</v>
      </c>
      <c r="AK137" s="2">
        <f t="shared" si="45"/>
        <v>136.45248123520344</v>
      </c>
      <c r="AL137" s="2">
        <f t="shared" si="57"/>
        <v>27.423058625770352</v>
      </c>
      <c r="AM137" s="2">
        <f t="shared" si="46"/>
        <v>422.24780277238898</v>
      </c>
      <c r="AN137" s="2">
        <f t="shared" si="58"/>
        <v>26.667619429321572</v>
      </c>
      <c r="AO137">
        <f t="shared" si="59"/>
        <v>29.861590698970954</v>
      </c>
    </row>
    <row r="138" spans="9:41" x14ac:dyDescent="0.25">
      <c r="I138">
        <v>145</v>
      </c>
      <c r="J138" s="2">
        <f t="shared" si="30"/>
        <v>166.43825329538606</v>
      </c>
      <c r="K138" s="2">
        <f t="shared" si="31"/>
        <v>457.3377862087591</v>
      </c>
      <c r="L138" s="2">
        <f t="shared" si="32"/>
        <v>250.33392377791361</v>
      </c>
      <c r="M138" s="2">
        <f t="shared" si="33"/>
        <v>83.895670482527549</v>
      </c>
      <c r="N138" s="2">
        <f t="shared" si="34"/>
        <v>0</v>
      </c>
      <c r="O138">
        <v>145</v>
      </c>
      <c r="P138" s="2">
        <f t="shared" si="47"/>
        <v>2231.2438724658086</v>
      </c>
      <c r="Q138" s="2">
        <f t="shared" si="48"/>
        <v>6130.9952064587051</v>
      </c>
      <c r="R138" s="2">
        <f t="shared" si="49"/>
        <v>3355.9354441703736</v>
      </c>
      <c r="S138" s="2">
        <f t="shared" si="35"/>
        <v>1124.6915717045649</v>
      </c>
      <c r="T138" s="2">
        <f t="shared" si="36"/>
        <v>0</v>
      </c>
      <c r="U138" s="2">
        <f t="shared" si="37"/>
        <v>731.89193936277911</v>
      </c>
      <c r="V138" s="2">
        <f t="shared" si="38"/>
        <v>2.8534414505740737</v>
      </c>
      <c r="W138" s="2">
        <f t="shared" si="50"/>
        <v>1451.9797659151336</v>
      </c>
      <c r="X138" s="2">
        <f t="shared" si="39"/>
        <v>10.113022266357294</v>
      </c>
      <c r="Y138" s="2">
        <f t="shared" si="51"/>
        <v>0</v>
      </c>
      <c r="Z138" s="2">
        <f t="shared" si="40"/>
        <v>0</v>
      </c>
      <c r="AA138" s="2">
        <f t="shared" si="52"/>
        <v>3989.739129171382</v>
      </c>
      <c r="AB138" s="2">
        <f t="shared" si="41"/>
        <v>3.6804169965993894</v>
      </c>
      <c r="AC138" s="2"/>
      <c r="AD138" s="2">
        <f t="shared" si="42"/>
        <v>74.594380000000001</v>
      </c>
      <c r="AE138" s="2">
        <f t="shared" si="43"/>
        <v>1.8148632580261594</v>
      </c>
      <c r="AF138" s="2">
        <f t="shared" si="44"/>
        <v>0.99899706752970818</v>
      </c>
      <c r="AG138" s="2">
        <f t="shared" si="53"/>
        <v>0.38710267025595646</v>
      </c>
      <c r="AH138" s="2">
        <f t="shared" si="54"/>
        <v>3.8277644413354052E-2</v>
      </c>
      <c r="AI138" s="2">
        <f t="shared" si="55"/>
        <v>9.8882408607629757E-2</v>
      </c>
      <c r="AJ138" s="2">
        <f t="shared" si="56"/>
        <v>0.1036708133715657</v>
      </c>
      <c r="AK138" s="2">
        <f t="shared" si="45"/>
        <v>139.31502834766428</v>
      </c>
      <c r="AL138" s="2">
        <f t="shared" si="57"/>
        <v>27.123224947721777</v>
      </c>
      <c r="AM138" s="2">
        <f t="shared" si="46"/>
        <v>431.10586249858477</v>
      </c>
      <c r="AN138" s="2">
        <f t="shared" si="58"/>
        <v>26.231923710174332</v>
      </c>
      <c r="AO138">
        <f t="shared" si="59"/>
        <v>29.911688688421414</v>
      </c>
    </row>
    <row r="139" spans="9:41" x14ac:dyDescent="0.25">
      <c r="I139">
        <v>146</v>
      </c>
      <c r="J139" s="2">
        <f t="shared" si="30"/>
        <v>169.04429636590876</v>
      </c>
      <c r="K139" s="2">
        <f t="shared" si="31"/>
        <v>465.88862155519206</v>
      </c>
      <c r="L139" s="2">
        <f t="shared" si="32"/>
        <v>251.00122186644035</v>
      </c>
      <c r="M139" s="2">
        <f t="shared" si="33"/>
        <v>81.956925500531582</v>
      </c>
      <c r="N139" s="2">
        <f t="shared" si="34"/>
        <v>0</v>
      </c>
      <c r="O139">
        <v>146</v>
      </c>
      <c r="P139" s="2">
        <f t="shared" si="47"/>
        <v>2250.6582763951778</v>
      </c>
      <c r="Q139" s="2">
        <f t="shared" si="48"/>
        <v>6202.8480376046373</v>
      </c>
      <c r="R139" s="2">
        <f t="shared" si="49"/>
        <v>3341.8340016406109</v>
      </c>
      <c r="S139" s="2">
        <f t="shared" si="35"/>
        <v>1091.1757252454331</v>
      </c>
      <c r="T139" s="2">
        <f t="shared" si="36"/>
        <v>0</v>
      </c>
      <c r="U139" s="2">
        <f t="shared" si="37"/>
        <v>714.97864912215323</v>
      </c>
      <c r="V139" s="2">
        <f t="shared" si="38"/>
        <v>2.768543123046431</v>
      </c>
      <c r="W139" s="2">
        <f t="shared" si="50"/>
        <v>1474.7144542009257</v>
      </c>
      <c r="X139" s="2">
        <f t="shared" si="39"/>
        <v>10.025786322418158</v>
      </c>
      <c r="Y139" s="2">
        <f t="shared" si="51"/>
        <v>0</v>
      </c>
      <c r="Z139" s="2">
        <f t="shared" si="40"/>
        <v>0</v>
      </c>
      <c r="AA139" s="2">
        <f t="shared" si="52"/>
        <v>4064.3352010410986</v>
      </c>
      <c r="AB139" s="2">
        <f t="shared" si="41"/>
        <v>3.637783616029679</v>
      </c>
      <c r="AC139" s="2"/>
      <c r="AD139" s="2">
        <f t="shared" si="42"/>
        <v>75.108823999999998</v>
      </c>
      <c r="AE139" s="2">
        <f t="shared" si="43"/>
        <v>1.7559579658472506</v>
      </c>
      <c r="AF139" s="2">
        <f t="shared" si="44"/>
        <v>0.99906109558371758</v>
      </c>
      <c r="AG139" s="2">
        <f t="shared" si="53"/>
        <v>0.38181805414390524</v>
      </c>
      <c r="AH139" s="2">
        <f t="shared" si="54"/>
        <v>3.8083601810876527E-2</v>
      </c>
      <c r="AI139" s="2">
        <f t="shared" si="55"/>
        <v>9.974280000003094E-2</v>
      </c>
      <c r="AJ139" s="2">
        <f t="shared" si="56"/>
        <v>0.10350577907984901</v>
      </c>
      <c r="AK139" s="2">
        <f t="shared" si="45"/>
        <v>142.21733242421962</v>
      </c>
      <c r="AL139" s="2">
        <f t="shared" si="57"/>
        <v>26.826963941689144</v>
      </c>
      <c r="AM139" s="2">
        <f t="shared" si="46"/>
        <v>440.08694886806205</v>
      </c>
      <c r="AN139" s="2">
        <f t="shared" si="58"/>
        <v>25.801672687130008</v>
      </c>
      <c r="AO139">
        <f t="shared" si="59"/>
        <v>29.965297771073846</v>
      </c>
    </row>
    <row r="140" spans="9:41" x14ac:dyDescent="0.25">
      <c r="I140">
        <v>147</v>
      </c>
      <c r="J140" s="2">
        <f t="shared" si="30"/>
        <v>171.69387499636576</v>
      </c>
      <c r="K140" s="2">
        <f t="shared" si="31"/>
        <v>474.56869038190945</v>
      </c>
      <c r="L140" s="2">
        <f t="shared" si="32"/>
        <v>251.6623317390179</v>
      </c>
      <c r="M140" s="2">
        <f t="shared" si="33"/>
        <v>79.968456742652137</v>
      </c>
      <c r="N140" s="2">
        <f t="shared" si="34"/>
        <v>0</v>
      </c>
      <c r="O140">
        <v>147</v>
      </c>
      <c r="P140" s="2">
        <f t="shared" si="47"/>
        <v>2270.3842287847938</v>
      </c>
      <c r="Q140" s="2">
        <f t="shared" si="48"/>
        <v>6275.4321908160518</v>
      </c>
      <c r="R140" s="2">
        <f t="shared" si="49"/>
        <v>3327.8425859487838</v>
      </c>
      <c r="S140" s="2">
        <f t="shared" si="35"/>
        <v>1057.4583571639901</v>
      </c>
      <c r="T140" s="2">
        <f t="shared" si="36"/>
        <v>0</v>
      </c>
      <c r="U140" s="2">
        <f t="shared" si="37"/>
        <v>697.63157689308298</v>
      </c>
      <c r="V140" s="2">
        <f t="shared" si="38"/>
        <v>2.6831220474482662</v>
      </c>
      <c r="W140" s="2">
        <f t="shared" si="50"/>
        <v>1497.8289395037548</v>
      </c>
      <c r="X140" s="2">
        <f t="shared" si="39"/>
        <v>9.9386785187446165</v>
      </c>
      <c r="Y140" s="2">
        <f t="shared" si="51"/>
        <v>0</v>
      </c>
      <c r="Z140" s="2">
        <f t="shared" si="40"/>
        <v>0</v>
      </c>
      <c r="AA140" s="2">
        <f t="shared" si="52"/>
        <v>4140.0586843966739</v>
      </c>
      <c r="AB140" s="2">
        <f t="shared" si="41"/>
        <v>3.595707558906108</v>
      </c>
      <c r="AC140" s="2"/>
      <c r="AD140" s="2">
        <f t="shared" si="42"/>
        <v>75.623267999999996</v>
      </c>
      <c r="AE140" s="2">
        <f t="shared" si="43"/>
        <v>1.6982507288629742</v>
      </c>
      <c r="AF140" s="2">
        <f t="shared" si="44"/>
        <v>0.99912177547635739</v>
      </c>
      <c r="AG140" s="2">
        <f t="shared" si="53"/>
        <v>0.37664092008568123</v>
      </c>
      <c r="AH140" s="2">
        <f t="shared" si="54"/>
        <v>3.7896478830191177E-2</v>
      </c>
      <c r="AI140" s="2">
        <f t="shared" si="55"/>
        <v>0.10061699833775414</v>
      </c>
      <c r="AJ140" s="2">
        <f t="shared" si="56"/>
        <v>0.103347074419516</v>
      </c>
      <c r="AK140" s="2">
        <f t="shared" si="45"/>
        <v>145.15966765082865</v>
      </c>
      <c r="AL140" s="2">
        <f t="shared" si="57"/>
        <v>26.534207345537119</v>
      </c>
      <c r="AM140" s="2">
        <f t="shared" si="46"/>
        <v>449.19191034042944</v>
      </c>
      <c r="AN140" s="2">
        <f t="shared" si="58"/>
        <v>25.376780041479979</v>
      </c>
      <c r="AO140">
        <f t="shared" si="59"/>
        <v>30.02229722186555</v>
      </c>
    </row>
    <row r="141" spans="9:41" x14ac:dyDescent="0.25">
      <c r="I141">
        <v>148</v>
      </c>
      <c r="J141" s="2">
        <f t="shared" si="30"/>
        <v>174.38719698724336</v>
      </c>
      <c r="K141" s="2">
        <f t="shared" si="31"/>
        <v>483.37875733202816</v>
      </c>
      <c r="L141" s="2">
        <f t="shared" si="32"/>
        <v>252.31732967535439</v>
      </c>
      <c r="M141" s="2">
        <f t="shared" si="33"/>
        <v>77.93013268811103</v>
      </c>
      <c r="N141" s="2">
        <f t="shared" si="34"/>
        <v>0</v>
      </c>
      <c r="O141">
        <v>148</v>
      </c>
      <c r="P141" s="2">
        <f t="shared" si="47"/>
        <v>2290.4181437346497</v>
      </c>
      <c r="Q141" s="2">
        <f t="shared" si="48"/>
        <v>6348.7428848929439</v>
      </c>
      <c r="R141" s="2">
        <f t="shared" si="49"/>
        <v>3313.9599686861402</v>
      </c>
      <c r="S141" s="2">
        <f t="shared" si="35"/>
        <v>1023.5418249514905</v>
      </c>
      <c r="T141" s="2">
        <f t="shared" si="36"/>
        <v>0</v>
      </c>
      <c r="U141" s="2">
        <f t="shared" si="37"/>
        <v>679.84957531007399</v>
      </c>
      <c r="V141" s="2">
        <f t="shared" si="38"/>
        <v>2.5971843573377535</v>
      </c>
      <c r="W141" s="2">
        <f t="shared" si="50"/>
        <v>1521.3250346406587</v>
      </c>
      <c r="X141" s="2">
        <f t="shared" si="39"/>
        <v>9.8517465143404674</v>
      </c>
      <c r="Y141" s="2">
        <f t="shared" si="51"/>
        <v>0</v>
      </c>
      <c r="Z141" s="2">
        <f t="shared" si="40"/>
        <v>0</v>
      </c>
      <c r="AA141" s="2">
        <f t="shared" si="52"/>
        <v>4216.9162498580672</v>
      </c>
      <c r="AB141" s="2">
        <f t="shared" si="41"/>
        <v>3.554186926928999</v>
      </c>
      <c r="AC141" s="2"/>
      <c r="AD141" s="2">
        <f t="shared" si="42"/>
        <v>76.137712000000008</v>
      </c>
      <c r="AE141" s="2">
        <f t="shared" si="43"/>
        <v>1.641709276844411</v>
      </c>
      <c r="AF141" s="2">
        <f t="shared" si="44"/>
        <v>0.99917926534209334</v>
      </c>
      <c r="AG141" s="2">
        <f t="shared" si="53"/>
        <v>0.37156837299723716</v>
      </c>
      <c r="AH141" s="2">
        <f t="shared" si="54"/>
        <v>3.7715989997953378E-2</v>
      </c>
      <c r="AI141" s="2">
        <f t="shared" si="55"/>
        <v>0.10150484470386778</v>
      </c>
      <c r="AJ141" s="2">
        <f t="shared" si="56"/>
        <v>0.10319442980891523</v>
      </c>
      <c r="AK141" s="2">
        <f t="shared" si="45"/>
        <v>148.14230821345078</v>
      </c>
      <c r="AL141" s="2">
        <f t="shared" si="57"/>
        <v>26.244888773792574</v>
      </c>
      <c r="AM141" s="2">
        <f t="shared" si="46"/>
        <v>458.42159537529625</v>
      </c>
      <c r="AN141" s="2">
        <f t="shared" si="58"/>
        <v>24.957161956731937</v>
      </c>
      <c r="AO141">
        <f t="shared" si="59"/>
        <v>30.08257121956396</v>
      </c>
    </row>
    <row r="142" spans="9:41" x14ac:dyDescent="0.25">
      <c r="I142">
        <v>149</v>
      </c>
      <c r="J142" s="2">
        <f t="shared" si="30"/>
        <v>177.12447195271457</v>
      </c>
      <c r="K142" s="2">
        <f t="shared" si="31"/>
        <v>492.31958946691373</v>
      </c>
      <c r="L142" s="2">
        <f t="shared" si="32"/>
        <v>252.96629078343196</v>
      </c>
      <c r="M142" s="2">
        <f t="shared" si="33"/>
        <v>75.841818830717386</v>
      </c>
      <c r="N142" s="2">
        <f t="shared" si="34"/>
        <v>0</v>
      </c>
      <c r="O142">
        <v>149</v>
      </c>
      <c r="P142" s="2">
        <f t="shared" si="47"/>
        <v>2310.7565552717729</v>
      </c>
      <c r="Q142" s="2">
        <f t="shared" si="48"/>
        <v>6422.7754985380152</v>
      </c>
      <c r="R142" s="2">
        <f t="shared" si="49"/>
        <v>3300.1849391350706</v>
      </c>
      <c r="S142" s="2">
        <f t="shared" si="35"/>
        <v>989.42838386329777</v>
      </c>
      <c r="T142" s="2">
        <f t="shared" si="36"/>
        <v>0</v>
      </c>
      <c r="U142" s="2">
        <f t="shared" si="37"/>
        <v>661.63147096338662</v>
      </c>
      <c r="V142" s="2">
        <f t="shared" si="38"/>
        <v>2.5107359430459946</v>
      </c>
      <c r="W142" s="2">
        <f t="shared" si="50"/>
        <v>1545.2045682509793</v>
      </c>
      <c r="X142" s="2">
        <f t="shared" si="39"/>
        <v>9.7650351407381937</v>
      </c>
      <c r="Y142" s="2">
        <f t="shared" si="51"/>
        <v>0</v>
      </c>
      <c r="Z142" s="2">
        <f t="shared" si="40"/>
        <v>0</v>
      </c>
      <c r="AA142" s="2">
        <f t="shared" si="52"/>
        <v>4294.9145891416338</v>
      </c>
      <c r="AB142" s="2">
        <f t="shared" si="41"/>
        <v>3.5132193191333356</v>
      </c>
      <c r="AC142" s="2"/>
      <c r="AD142" s="2">
        <f t="shared" si="42"/>
        <v>76.652156000000005</v>
      </c>
      <c r="AE142" s="2">
        <f t="shared" si="43"/>
        <v>1.5863024188099626</v>
      </c>
      <c r="AF142" s="2">
        <f t="shared" si="44"/>
        <v>0.99923371534546379</v>
      </c>
      <c r="AG142" s="2">
        <f t="shared" si="53"/>
        <v>0.36659761461787682</v>
      </c>
      <c r="AH142" s="2">
        <f t="shared" si="54"/>
        <v>3.7541863325047255E-2</v>
      </c>
      <c r="AI142" s="2">
        <f t="shared" si="55"/>
        <v>0.10240618549626689</v>
      </c>
      <c r="AJ142" s="2">
        <f t="shared" si="56"/>
        <v>0.10304758861914129</v>
      </c>
      <c r="AK142" s="2">
        <f t="shared" si="45"/>
        <v>151.16552829804513</v>
      </c>
      <c r="AL142" s="2">
        <f t="shared" si="57"/>
        <v>25.95894365466944</v>
      </c>
      <c r="AM142" s="2">
        <f t="shared" si="46"/>
        <v>467.7768524322708</v>
      </c>
      <c r="AN142" s="2">
        <f t="shared" si="58"/>
        <v>24.542737034642933</v>
      </c>
      <c r="AO142">
        <f t="shared" si="59"/>
        <v>30.14600861679315</v>
      </c>
    </row>
    <row r="143" spans="9:41" x14ac:dyDescent="0.25">
      <c r="I143">
        <v>150</v>
      </c>
      <c r="J143" s="2">
        <f t="shared" si="30"/>
        <v>179.90591126018342</v>
      </c>
      <c r="K143" s="2">
        <f t="shared" si="31"/>
        <v>501.39195618557306</v>
      </c>
      <c r="L143" s="2">
        <f t="shared" si="32"/>
        <v>253.60928902103953</v>
      </c>
      <c r="M143" s="2">
        <f t="shared" si="33"/>
        <v>73.703377760856114</v>
      </c>
      <c r="N143" s="2">
        <f t="shared" si="34"/>
        <v>0</v>
      </c>
      <c r="O143">
        <v>150</v>
      </c>
      <c r="P143" s="2">
        <f t="shared" si="47"/>
        <v>2331.3961125692126</v>
      </c>
      <c r="Q143" s="2">
        <f t="shared" si="48"/>
        <v>6497.5255639819952</v>
      </c>
      <c r="R143" s="2">
        <f t="shared" si="49"/>
        <v>3286.5163039584422</v>
      </c>
      <c r="S143" s="2">
        <f t="shared" si="35"/>
        <v>955.1201913892296</v>
      </c>
      <c r="T143" s="2">
        <f t="shared" si="36"/>
        <v>0</v>
      </c>
      <c r="U143" s="2">
        <f t="shared" si="37"/>
        <v>642.97606511428819</v>
      </c>
      <c r="V143" s="2">
        <f t="shared" si="38"/>
        <v>2.4237824628243607</v>
      </c>
      <c r="W143" s="2">
        <f t="shared" si="50"/>
        <v>1569.4693842689551</v>
      </c>
      <c r="X143" s="2">
        <f t="shared" si="39"/>
        <v>9.6785865097174106</v>
      </c>
      <c r="Y143" s="2">
        <f t="shared" si="51"/>
        <v>0</v>
      </c>
      <c r="Z143" s="2">
        <f t="shared" si="40"/>
        <v>0</v>
      </c>
      <c r="AA143" s="2">
        <f t="shared" si="52"/>
        <v>4374.0604143569253</v>
      </c>
      <c r="AB143" s="2">
        <f t="shared" si="41"/>
        <v>3.4728018753790511</v>
      </c>
      <c r="AC143" s="2"/>
      <c r="AD143" s="2">
        <f t="shared" si="42"/>
        <v>77.166600000000003</v>
      </c>
      <c r="AE143" s="2">
        <f t="shared" si="43"/>
        <v>1.532</v>
      </c>
      <c r="AF143" s="2">
        <f t="shared" si="44"/>
        <v>0.9992852681208847</v>
      </c>
      <c r="AG143" s="2">
        <f t="shared" si="53"/>
        <v>0.36172593965028821</v>
      </c>
      <c r="AH143" s="2">
        <f t="shared" si="54"/>
        <v>3.7373839587744671E-2</v>
      </c>
      <c r="AI143" s="2">
        <f t="shared" si="55"/>
        <v>0.10332087221579188</v>
      </c>
      <c r="AJ143" s="2">
        <f t="shared" si="56"/>
        <v>0.10290630647638203</v>
      </c>
      <c r="AK143" s="2">
        <f t="shared" si="45"/>
        <v>154.22960209057101</v>
      </c>
      <c r="AL143" s="2">
        <f t="shared" si="57"/>
        <v>25.676309169612399</v>
      </c>
      <c r="AM143" s="2">
        <f t="shared" si="46"/>
        <v>477.258529970962</v>
      </c>
      <c r="AN143" s="2">
        <f t="shared" si="58"/>
        <v>24.133426214611045</v>
      </c>
      <c r="AO143">
        <f t="shared" si="59"/>
        <v>30.212502722281563</v>
      </c>
    </row>
    <row r="144" spans="9:41" x14ac:dyDescent="0.25">
      <c r="I144">
        <v>151</v>
      </c>
      <c r="J144" s="2">
        <f t="shared" si="30"/>
        <v>182.73172797223057</v>
      </c>
      <c r="K144" s="2">
        <f t="shared" si="31"/>
        <v>510.59662914724868</v>
      </c>
      <c r="L144" s="2">
        <f t="shared" si="32"/>
        <v>254.2463972168448</v>
      </c>
      <c r="M144" s="2">
        <f t="shared" si="33"/>
        <v>71.514669244614225</v>
      </c>
      <c r="N144" s="2">
        <f t="shared" si="34"/>
        <v>0</v>
      </c>
      <c r="O144">
        <v>151</v>
      </c>
      <c r="P144" s="2">
        <f t="shared" si="47"/>
        <v>2352.3335753859151</v>
      </c>
      <c r="Q144" s="2">
        <f t="shared" si="48"/>
        <v>6572.9887609034795</v>
      </c>
      <c r="R144" s="2">
        <f t="shared" si="49"/>
        <v>3272.9528868953512</v>
      </c>
      <c r="S144" s="2">
        <f t="shared" si="35"/>
        <v>920.6193115094361</v>
      </c>
      <c r="T144" s="2">
        <f t="shared" si="36"/>
        <v>0</v>
      </c>
      <c r="U144" s="2">
        <f t="shared" si="37"/>
        <v>623.8821343853391</v>
      </c>
      <c r="V144" s="2">
        <f t="shared" si="38"/>
        <v>2.3363293534622529</v>
      </c>
      <c r="W144" s="2">
        <f t="shared" si="50"/>
        <v>1594.1213414172644</v>
      </c>
      <c r="X144" s="2">
        <f t="shared" si="39"/>
        <v>9.5924401199001412</v>
      </c>
      <c r="Y144" s="2">
        <f t="shared" si="51"/>
        <v>0</v>
      </c>
      <c r="Z144" s="2">
        <f t="shared" si="40"/>
        <v>0</v>
      </c>
      <c r="AA144" s="2">
        <f t="shared" si="52"/>
        <v>4454.3604573314187</v>
      </c>
      <c r="AB144" s="2">
        <f t="shared" si="41"/>
        <v>3.4329313170495088</v>
      </c>
      <c r="AC144" s="2"/>
      <c r="AD144" s="2">
        <f t="shared" si="42"/>
        <v>77.681044</v>
      </c>
      <c r="AE144" s="2">
        <f t="shared" si="43"/>
        <v>1.4787728608394368</v>
      </c>
      <c r="AF144" s="2">
        <f t="shared" si="44"/>
        <v>0.99933405918585994</v>
      </c>
      <c r="AG144" s="2">
        <f t="shared" si="53"/>
        <v>0.35695073207892131</v>
      </c>
      <c r="AH144" s="2">
        <f t="shared" si="54"/>
        <v>3.7211671651554402E-2</v>
      </c>
      <c r="AI144" s="2">
        <f t="shared" si="55"/>
        <v>0.10424876126413701</v>
      </c>
      <c r="AJ144" s="2">
        <f t="shared" si="56"/>
        <v>0.10277035060597679</v>
      </c>
      <c r="AK144" s="2">
        <f t="shared" si="45"/>
        <v>157.33480377698768</v>
      </c>
      <c r="AL144" s="2">
        <f t="shared" si="57"/>
        <v>25.396924195242885</v>
      </c>
      <c r="AM144" s="2">
        <f t="shared" si="46"/>
        <v>486.8674764509787</v>
      </c>
      <c r="AN144" s="2">
        <f t="shared" si="58"/>
        <v>23.729152696269988</v>
      </c>
      <c r="AO144">
        <f t="shared" si="59"/>
        <v>30.28195109460572</v>
      </c>
    </row>
    <row r="145" spans="9:41" x14ac:dyDescent="0.25">
      <c r="I145">
        <v>152</v>
      </c>
      <c r="J145" s="2">
        <f t="shared" si="30"/>
        <v>185.6021367908512</v>
      </c>
      <c r="K145" s="2">
        <f t="shared" si="31"/>
        <v>519.93438219706923</v>
      </c>
      <c r="L145" s="2">
        <f t="shared" si="32"/>
        <v>254.87768709101724</v>
      </c>
      <c r="M145" s="2">
        <f t="shared" si="33"/>
        <v>69.275550300166032</v>
      </c>
      <c r="N145" s="2">
        <f t="shared" si="34"/>
        <v>0</v>
      </c>
      <c r="O145">
        <v>152</v>
      </c>
      <c r="P145" s="2">
        <f t="shared" si="47"/>
        <v>2373.5658097159162</v>
      </c>
      <c r="Q145" s="2">
        <f t="shared" si="48"/>
        <v>6649.160910627852</v>
      </c>
      <c r="R145" s="2">
        <f t="shared" si="49"/>
        <v>3259.4935284631415</v>
      </c>
      <c r="S145" s="2">
        <f t="shared" si="35"/>
        <v>885.9277187472253</v>
      </c>
      <c r="T145" s="2">
        <f t="shared" si="36"/>
        <v>0</v>
      </c>
      <c r="U145" s="2">
        <f t="shared" si="37"/>
        <v>604.34843142676482</v>
      </c>
      <c r="V145" s="2">
        <f t="shared" si="38"/>
        <v>2.2483818404036153</v>
      </c>
      <c r="W145" s="2">
        <f t="shared" si="50"/>
        <v>1619.1623127205664</v>
      </c>
      <c r="X145" s="2">
        <f t="shared" si="39"/>
        <v>9.506632961915086</v>
      </c>
      <c r="Y145" s="2">
        <f t="shared" si="51"/>
        <v>0</v>
      </c>
      <c r="Z145" s="2">
        <f t="shared" si="40"/>
        <v>0</v>
      </c>
      <c r="AA145" s="2">
        <f t="shared" si="52"/>
        <v>4535.8214689618972</v>
      </c>
      <c r="AB145" s="2">
        <f t="shared" si="41"/>
        <v>3.3936039851063429</v>
      </c>
      <c r="AC145" s="2"/>
      <c r="AD145" s="2">
        <f t="shared" si="42"/>
        <v>78.195487999999997</v>
      </c>
      <c r="AE145" s="2">
        <f t="shared" si="43"/>
        <v>1.4265927977839334</v>
      </c>
      <c r="AF145" s="2">
        <f t="shared" si="44"/>
        <v>0.99938021732935045</v>
      </c>
      <c r="AG145" s="2">
        <f t="shared" si="53"/>
        <v>0.35226946165735307</v>
      </c>
      <c r="AH145" s="2">
        <f t="shared" si="54"/>
        <v>3.7055123834968104E-2</v>
      </c>
      <c r="AI145" s="2">
        <f t="shared" si="55"/>
        <v>0.10518971375103482</v>
      </c>
      <c r="AJ145" s="2">
        <f t="shared" si="56"/>
        <v>0.10263949921544398</v>
      </c>
      <c r="AK145" s="2">
        <f t="shared" si="45"/>
        <v>160.48140754325445</v>
      </c>
      <c r="AL145" s="2">
        <f t="shared" si="57"/>
        <v>25.120729247596749</v>
      </c>
      <c r="AM145" s="2">
        <f t="shared" si="46"/>
        <v>496.60454033192985</v>
      </c>
      <c r="AN145" s="2">
        <f t="shared" si="58"/>
        <v>23.329841865139429</v>
      </c>
      <c r="AO145">
        <f t="shared" si="59"/>
        <v>30.354255346752439</v>
      </c>
    </row>
    <row r="146" spans="9:41" x14ac:dyDescent="0.25">
      <c r="I146">
        <v>153</v>
      </c>
      <c r="J146" s="2">
        <f t="shared" si="30"/>
        <v>188.51735400387918</v>
      </c>
      <c r="K146" s="2">
        <f t="shared" si="31"/>
        <v>529.40599129461498</v>
      </c>
      <c r="L146" s="2">
        <f t="shared" si="32"/>
        <v>255.50322927541313</v>
      </c>
      <c r="M146" s="2">
        <f t="shared" si="33"/>
        <v>66.985875271533956</v>
      </c>
      <c r="N146" s="2">
        <f t="shared" si="34"/>
        <v>0</v>
      </c>
      <c r="O146">
        <v>153</v>
      </c>
      <c r="P146" s="2">
        <f t="shared" si="47"/>
        <v>2395.0897836359354</v>
      </c>
      <c r="Q146" s="2">
        <f t="shared" si="48"/>
        <v>6726.037970590738</v>
      </c>
      <c r="R146" s="2">
        <f t="shared" si="49"/>
        <v>3246.137085665544</v>
      </c>
      <c r="S146" s="2">
        <f t="shared" si="35"/>
        <v>851.04730202960855</v>
      </c>
      <c r="T146" s="2">
        <f t="shared" si="36"/>
        <v>0</v>
      </c>
      <c r="U146" s="2">
        <f t="shared" si="37"/>
        <v>584.37368555993157</v>
      </c>
      <c r="V146" s="2">
        <f t="shared" si="38"/>
        <v>2.1599449473889294</v>
      </c>
      <c r="W146" s="2">
        <f t="shared" si="50"/>
        <v>1644.5941850381157</v>
      </c>
      <c r="X146" s="2">
        <f t="shared" si="39"/>
        <v>9.4211996218634955</v>
      </c>
      <c r="Y146" s="2">
        <f t="shared" si="51"/>
        <v>0</v>
      </c>
      <c r="Z146" s="2">
        <f t="shared" si="40"/>
        <v>0</v>
      </c>
      <c r="AA146" s="2">
        <f t="shared" si="52"/>
        <v>4618.4502185912661</v>
      </c>
      <c r="AB146" s="2">
        <f t="shared" si="41"/>
        <v>3.3548158756436788</v>
      </c>
      <c r="AC146" s="2"/>
      <c r="AD146" s="2">
        <f t="shared" si="42"/>
        <v>78.709931999999995</v>
      </c>
      <c r="AE146" s="2">
        <f t="shared" si="43"/>
        <v>1.375432525951557</v>
      </c>
      <c r="AF146" s="2">
        <f t="shared" si="44"/>
        <v>0.9994238649769287</v>
      </c>
      <c r="AG146" s="2">
        <f t="shared" si="53"/>
        <v>0.34767968055583259</v>
      </c>
      <c r="AH146" s="2">
        <f t="shared" si="54"/>
        <v>3.6903971310509417E-2</v>
      </c>
      <c r="AI146" s="2">
        <f t="shared" si="55"/>
        <v>0.10614359531023311</v>
      </c>
      <c r="AJ146" s="2">
        <f t="shared" si="56"/>
        <v>0.10251354091393243</v>
      </c>
      <c r="AK146" s="2">
        <f t="shared" si="45"/>
        <v>163.66968757533061</v>
      </c>
      <c r="AL146" s="2">
        <f t="shared" si="57"/>
        <v>24.847666428548575</v>
      </c>
      <c r="AM146" s="2">
        <f t="shared" si="46"/>
        <v>506.47057007342437</v>
      </c>
      <c r="AN146" s="2">
        <f t="shared" si="58"/>
        <v>22.935421221190609</v>
      </c>
      <c r="AO146">
        <f t="shared" si="59"/>
        <v>30.429320960865976</v>
      </c>
    </row>
    <row r="147" spans="9:41" x14ac:dyDescent="0.25">
      <c r="I147">
        <v>154</v>
      </c>
      <c r="J147" s="2">
        <f t="shared" si="30"/>
        <v>191.47759743349891</v>
      </c>
      <c r="K147" s="2">
        <f t="shared" si="31"/>
        <v>539.01223444526681</v>
      </c>
      <c r="L147" s="2">
        <f t="shared" si="32"/>
        <v>256.12309333333332</v>
      </c>
      <c r="M147" s="2">
        <f t="shared" si="33"/>
        <v>64.645495899834401</v>
      </c>
      <c r="N147" s="2">
        <f t="shared" si="34"/>
        <v>0</v>
      </c>
      <c r="O147">
        <v>154</v>
      </c>
      <c r="P147" s="2">
        <f t="shared" si="47"/>
        <v>2416.902563341097</v>
      </c>
      <c r="Q147" s="2">
        <f t="shared" si="48"/>
        <v>6803.6160290523048</v>
      </c>
      <c r="R147" s="2">
        <f t="shared" si="49"/>
        <v>3232.8824317067933</v>
      </c>
      <c r="S147" s="2">
        <f t="shared" si="35"/>
        <v>815.97986836569635</v>
      </c>
      <c r="T147" s="2">
        <f t="shared" si="36"/>
        <v>0</v>
      </c>
      <c r="U147" s="2">
        <f t="shared" si="37"/>
        <v>563.95660339888582</v>
      </c>
      <c r="V147" s="2">
        <f t="shared" si="38"/>
        <v>2.0710235056478101</v>
      </c>
      <c r="W147" s="2">
        <f t="shared" si="50"/>
        <v>1670.4188586145847</v>
      </c>
      <c r="X147" s="2">
        <f t="shared" si="39"/>
        <v>9.3361723828564038</v>
      </c>
      <c r="Y147" s="2">
        <f t="shared" si="51"/>
        <v>0</v>
      </c>
      <c r="Z147" s="2">
        <f t="shared" si="40"/>
        <v>0</v>
      </c>
      <c r="AA147" s="2">
        <f t="shared" si="52"/>
        <v>4702.2534934096639</v>
      </c>
      <c r="AB147" s="2">
        <f t="shared" si="41"/>
        <v>3.3165626730794635</v>
      </c>
      <c r="AC147" s="2"/>
      <c r="AD147" s="2">
        <f t="shared" si="42"/>
        <v>79.224376000000007</v>
      </c>
      <c r="AE147" s="2">
        <f t="shared" si="43"/>
        <v>1.3252656434474601</v>
      </c>
      <c r="AF147" s="2">
        <f t="shared" si="44"/>
        <v>0.9994651185342327</v>
      </c>
      <c r="AG147" s="2">
        <f t="shared" si="53"/>
        <v>0.34317902016071355</v>
      </c>
      <c r="AH147" s="2">
        <f t="shared" si="54"/>
        <v>3.6757999540676642E-2</v>
      </c>
      <c r="AI147" s="2">
        <f t="shared" si="55"/>
        <v>0.10711027592380959</v>
      </c>
      <c r="AJ147" s="2">
        <f t="shared" si="56"/>
        <v>0.10239227416573271</v>
      </c>
      <c r="AK147" s="2">
        <f t="shared" si="45"/>
        <v>166.89991805917549</v>
      </c>
      <c r="AL147" s="2">
        <f t="shared" si="57"/>
        <v>24.577679374323427</v>
      </c>
      <c r="AM147" s="2">
        <f t="shared" si="46"/>
        <v>516.46641413507132</v>
      </c>
      <c r="AN147" s="2">
        <f t="shared" si="58"/>
        <v>22.545820310195452</v>
      </c>
      <c r="AO147">
        <f t="shared" si="59"/>
        <v>30.507057112587379</v>
      </c>
    </row>
    <row r="148" spans="9:41" x14ac:dyDescent="0.25">
      <c r="I148">
        <v>155</v>
      </c>
      <c r="J148" s="2">
        <f t="shared" si="30"/>
        <v>194.48308638674987</v>
      </c>
      <c r="K148" s="2">
        <f t="shared" si="31"/>
        <v>548.75389163421175</v>
      </c>
      <c r="L148" s="2">
        <f t="shared" si="32"/>
        <v>256.7373477788629</v>
      </c>
      <c r="M148" s="2">
        <f t="shared" si="33"/>
        <v>62.254261392113023</v>
      </c>
      <c r="N148" s="2">
        <f t="shared" si="34"/>
        <v>0</v>
      </c>
      <c r="O148">
        <v>155</v>
      </c>
      <c r="P148" s="2">
        <f t="shared" si="47"/>
        <v>2439.0013093591033</v>
      </c>
      <c r="Q148" s="2">
        <f t="shared" si="48"/>
        <v>6881.8913000494831</v>
      </c>
      <c r="R148" s="2">
        <f t="shared" si="49"/>
        <v>3219.7284557115704</v>
      </c>
      <c r="S148" s="2">
        <f t="shared" si="35"/>
        <v>780.72714635246712</v>
      </c>
      <c r="T148" s="2">
        <f t="shared" si="36"/>
        <v>0</v>
      </c>
      <c r="U148" s="2">
        <f t="shared" si="37"/>
        <v>543.095869450858</v>
      </c>
      <c r="V148" s="2">
        <f t="shared" si="38"/>
        <v>1.9816221626657957</v>
      </c>
      <c r="W148" s="2">
        <f t="shared" si="50"/>
        <v>1696.638246648278</v>
      </c>
      <c r="X148" s="2">
        <f t="shared" si="39"/>
        <v>9.2515813244271303</v>
      </c>
      <c r="Y148" s="2">
        <f t="shared" si="51"/>
        <v>0</v>
      </c>
      <c r="Z148" s="2">
        <f t="shared" si="40"/>
        <v>0</v>
      </c>
      <c r="AA148" s="2">
        <f t="shared" si="52"/>
        <v>4787.2380978787251</v>
      </c>
      <c r="AB148" s="2">
        <f t="shared" si="41"/>
        <v>3.2788397811162393</v>
      </c>
      <c r="AC148" s="2"/>
      <c r="AD148" s="2">
        <f t="shared" si="42"/>
        <v>79.738820000000004</v>
      </c>
      <c r="AE148" s="2">
        <f t="shared" si="43"/>
        <v>1.2760665972944838</v>
      </c>
      <c r="AF148" s="2">
        <f t="shared" si="44"/>
        <v>0.99950408871012464</v>
      </c>
      <c r="AG148" s="2">
        <f t="shared" si="53"/>
        <v>0.33876518801795974</v>
      </c>
      <c r="AH148" s="2">
        <f t="shared" si="54"/>
        <v>3.6617003746539138E-2</v>
      </c>
      <c r="AI148" s="2">
        <f t="shared" si="55"/>
        <v>0.10808962975439459</v>
      </c>
      <c r="AJ148" s="2">
        <f t="shared" si="56"/>
        <v>0.10227550677565111</v>
      </c>
      <c r="AK148" s="2">
        <f t="shared" si="45"/>
        <v>170.1723731807482</v>
      </c>
      <c r="AL148" s="2">
        <f t="shared" si="57"/>
        <v>24.310713206001676</v>
      </c>
      <c r="AM148" s="2">
        <f t="shared" si="46"/>
        <v>526.59292097647881</v>
      </c>
      <c r="AN148" s="2">
        <f t="shared" si="58"/>
        <v>22.16097065773295</v>
      </c>
      <c r="AO148">
        <f t="shared" si="59"/>
        <v>30.587376504431631</v>
      </c>
    </row>
    <row r="149" spans="9:41" x14ac:dyDescent="0.25">
      <c r="I149">
        <v>156</v>
      </c>
      <c r="J149" s="2">
        <f t="shared" si="30"/>
        <v>197.53404160793551</v>
      </c>
      <c r="K149" s="2">
        <f t="shared" si="31"/>
        <v>558.6317447629898</v>
      </c>
      <c r="L149" s="2">
        <f t="shared" si="32"/>
        <v>257.34606009580489</v>
      </c>
      <c r="M149" s="2">
        <f t="shared" si="33"/>
        <v>59.812018487869381</v>
      </c>
      <c r="N149" s="2">
        <f t="shared" si="34"/>
        <v>0</v>
      </c>
      <c r="O149">
        <v>156</v>
      </c>
      <c r="P149" s="2">
        <f t="shared" si="47"/>
        <v>2461.38327293374</v>
      </c>
      <c r="Q149" s="2">
        <f t="shared" si="48"/>
        <v>6960.8601185739908</v>
      </c>
      <c r="R149" s="2">
        <f t="shared" si="49"/>
        <v>3206.6740624506547</v>
      </c>
      <c r="S149" s="2">
        <f t="shared" si="35"/>
        <v>745.29078951691463</v>
      </c>
      <c r="T149" s="2">
        <f t="shared" si="36"/>
        <v>0</v>
      </c>
      <c r="U149" s="2">
        <f t="shared" si="37"/>
        <v>521.79014669661728</v>
      </c>
      <c r="V149" s="2">
        <f t="shared" si="38"/>
        <v>1.8917453905476656</v>
      </c>
      <c r="W149" s="2">
        <f t="shared" si="50"/>
        <v>1723.2542748759515</v>
      </c>
      <c r="X149" s="2">
        <f t="shared" si="39"/>
        <v>9.1674544196544687</v>
      </c>
      <c r="Y149" s="2">
        <f t="shared" si="51"/>
        <v>0</v>
      </c>
      <c r="Z149" s="2">
        <f t="shared" si="40"/>
        <v>0</v>
      </c>
      <c r="AA149" s="2">
        <f t="shared" si="52"/>
        <v>4873.4108531780312</v>
      </c>
      <c r="AB149" s="2">
        <f t="shared" si="41"/>
        <v>3.2416423515981543</v>
      </c>
      <c r="AC149" s="2"/>
      <c r="AD149" s="2">
        <f t="shared" si="42"/>
        <v>80.253264000000001</v>
      </c>
      <c r="AE149" s="2">
        <f t="shared" si="43"/>
        <v>1.2278106508875739</v>
      </c>
      <c r="AF149" s="2">
        <f t="shared" si="44"/>
        <v>0.99954088082085779</v>
      </c>
      <c r="AG149" s="2">
        <f t="shared" si="53"/>
        <v>0.3344359649133582</v>
      </c>
      <c r="AH149" s="2">
        <f t="shared" si="54"/>
        <v>3.6480788406904718E-2</v>
      </c>
      <c r="AI149" s="2">
        <f t="shared" si="55"/>
        <v>0.10908153498489835</v>
      </c>
      <c r="AJ149" s="2">
        <f t="shared" si="56"/>
        <v>0.10216305540420445</v>
      </c>
      <c r="AK149" s="2">
        <f t="shared" si="45"/>
        <v>173.48732712600801</v>
      </c>
      <c r="AL149" s="2">
        <f t="shared" si="57"/>
        <v>24.046714481927491</v>
      </c>
      <c r="AM149" s="2">
        <f t="shared" si="46"/>
        <v>536.85093905725603</v>
      </c>
      <c r="AN149" s="2">
        <f t="shared" si="58"/>
        <v>21.780805705733812</v>
      </c>
      <c r="AO149">
        <f t="shared" si="59"/>
        <v>30.670195207683268</v>
      </c>
    </row>
    <row r="150" spans="9:41" x14ac:dyDescent="0.25">
      <c r="I150">
        <v>157</v>
      </c>
      <c r="J150" s="2">
        <f t="shared" si="30"/>
        <v>200.6306852328504</v>
      </c>
      <c r="K150" s="2">
        <f t="shared" si="31"/>
        <v>568.64657758846204</v>
      </c>
      <c r="L150" s="2">
        <f t="shared" si="32"/>
        <v>257.94929675621569</v>
      </c>
      <c r="M150" s="2">
        <f t="shared" si="33"/>
        <v>57.318611523365291</v>
      </c>
      <c r="N150" s="2">
        <f t="shared" si="34"/>
        <v>0</v>
      </c>
      <c r="O150">
        <v>157</v>
      </c>
      <c r="P150" s="2">
        <f t="shared" si="47"/>
        <v>2484.0457925691094</v>
      </c>
      <c r="Q150" s="2">
        <f t="shared" si="48"/>
        <v>7040.5189359646311</v>
      </c>
      <c r="R150" s="2">
        <f t="shared" si="49"/>
        <v>3193.7181720721319</v>
      </c>
      <c r="S150" s="2">
        <f t="shared" si="35"/>
        <v>709.67237950302251</v>
      </c>
      <c r="T150" s="2">
        <f t="shared" si="36"/>
        <v>0</v>
      </c>
      <c r="U150" s="2">
        <f t="shared" si="37"/>
        <v>500.03807715148378</v>
      </c>
      <c r="V150" s="2">
        <f t="shared" si="38"/>
        <v>1.8013974939981667</v>
      </c>
      <c r="W150" s="2">
        <f t="shared" si="50"/>
        <v>1750.2688811735002</v>
      </c>
      <c r="X150" s="2">
        <f t="shared" si="39"/>
        <v>9.0838176298604694</v>
      </c>
      <c r="Y150" s="2">
        <f t="shared" si="51"/>
        <v>0</v>
      </c>
      <c r="Z150" s="2">
        <f t="shared" si="40"/>
        <v>0</v>
      </c>
      <c r="AA150" s="2">
        <f t="shared" si="52"/>
        <v>4960.7785966726778</v>
      </c>
      <c r="AB150" s="2">
        <f t="shared" si="41"/>
        <v>3.2049653113855858</v>
      </c>
      <c r="AC150" s="2"/>
      <c r="AD150" s="2">
        <f t="shared" si="42"/>
        <v>80.767707999999999</v>
      </c>
      <c r="AE150" s="2">
        <f t="shared" si="43"/>
        <v>1.1804738528946417</v>
      </c>
      <c r="AF150" s="2">
        <f t="shared" si="44"/>
        <v>0.99957559507647431</v>
      </c>
      <c r="AG150" s="2">
        <f t="shared" si="53"/>
        <v>0.33018920208249769</v>
      </c>
      <c r="AH150" s="2">
        <f t="shared" si="54"/>
        <v>3.6349166786120241E-2</v>
      </c>
      <c r="AI150" s="2">
        <f t="shared" si="55"/>
        <v>0.11008587366536114</v>
      </c>
      <c r="AJ150" s="2">
        <f t="shared" si="56"/>
        <v>0.10205474511073553</v>
      </c>
      <c r="AK150" s="2">
        <f t="shared" si="45"/>
        <v>176.84505408091437</v>
      </c>
      <c r="AL150" s="2">
        <f t="shared" si="57"/>
        <v>23.785631151936023</v>
      </c>
      <c r="AM150" s="2">
        <f t="shared" si="46"/>
        <v>547.24131683701194</v>
      </c>
      <c r="AN150" s="2">
        <f t="shared" si="58"/>
        <v>21.405260751450086</v>
      </c>
      <c r="AO150">
        <f t="shared" si="59"/>
        <v>30.755432512324226</v>
      </c>
    </row>
    <row r="151" spans="9:41" x14ac:dyDescent="0.25">
      <c r="I151">
        <v>158</v>
      </c>
      <c r="J151" s="2">
        <f t="shared" ref="J151:J214" si="60">AL151+AK151</f>
        <v>203.77324074474546</v>
      </c>
      <c r="K151" s="2">
        <f t="shared" ref="K151:K214" si="61">$AN151+$AM151</f>
        <v>578.79917566409802</v>
      </c>
      <c r="L151" s="2">
        <f t="shared" ref="L151:L214" si="62">$E$12*((1-($E$15/($E$15+(AD151/$E$14)))*($E$15/($E$15+(AD151/$E$14)))))/((1-($E$15/($E$15+1))*($E$15/($E$15+1))))</f>
        <v>258.54712323855279</v>
      </c>
      <c r="M151" s="2">
        <f t="shared" ref="M151:M214" si="63">MAX(0,L151-J151)</f>
        <v>54.773882493807321</v>
      </c>
      <c r="N151" s="2">
        <f t="shared" ref="N151:N214" si="64">MAX(0,$L151-$K151)</f>
        <v>0</v>
      </c>
      <c r="O151">
        <v>158</v>
      </c>
      <c r="P151" s="2">
        <f t="shared" si="47"/>
        <v>2506.9862907264746</v>
      </c>
      <c r="Q151" s="2">
        <f t="shared" si="48"/>
        <v>7120.8643155030886</v>
      </c>
      <c r="R151" s="2">
        <f t="shared" si="49"/>
        <v>3180.859719838038</v>
      </c>
      <c r="S151" s="2">
        <f t="shared" ref="S151:S214" si="65">MAX(0,$R151-$P151)</f>
        <v>673.87342911156338</v>
      </c>
      <c r="T151" s="2">
        <f t="shared" ref="T151:T214" si="66">MAX(0,$R151-$Q151)</f>
        <v>0</v>
      </c>
      <c r="U151" s="2">
        <f t="shared" ref="U151:U214" si="67">196.85*(S151/$E$7)*AD151</f>
        <v>477.83828240779849</v>
      </c>
      <c r="V151" s="2">
        <f t="shared" ref="V151:V214" si="68">57.2958*ATAN((U151/196.85)/AD151)</f>
        <v>1.7105826179399768</v>
      </c>
      <c r="W151" s="2">
        <f t="shared" si="50"/>
        <v>1777.6840151718045</v>
      </c>
      <c r="X151" s="2">
        <f t="shared" ref="X151:X214" si="69">AD151/(W151/196.85)</f>
        <v>9.0006949967728875</v>
      </c>
      <c r="Y151" s="2">
        <f t="shared" si="51"/>
        <v>0</v>
      </c>
      <c r="Z151" s="2">
        <f t="shared" ref="Z151:Z214" si="70">57.2958*ATAN(($Y151/196.85)/$AD151)</f>
        <v>0</v>
      </c>
      <c r="AA151" s="2">
        <f t="shared" si="52"/>
        <v>5049.3481814010765</v>
      </c>
      <c r="AB151" s="2">
        <f t="shared" ref="AB151:AB214" si="71">$AD151/($AA151/196.85)</f>
        <v>3.1688033873632109</v>
      </c>
      <c r="AC151" s="2"/>
      <c r="AD151" s="2">
        <f t="shared" ref="AD151:AD214" si="72">I151*0.514444</f>
        <v>81.282151999999996</v>
      </c>
      <c r="AE151" s="2">
        <f t="shared" ref="AE151:AE214" si="73">(($E$7/($E$4*0.5*$AD151*$AD151*$E$8))/$H$11)*(180/3.1415)+$E$18</f>
        <v>1.134033007530844</v>
      </c>
      <c r="AF151" s="2">
        <f t="shared" ref="AF151:AF214" si="74">COS(AE151*3.1415/180)*COS(AE151*3.1415/180)</f>
        <v>0.99960832685055834</v>
      </c>
      <c r="AG151" s="2">
        <f t="shared" si="53"/>
        <v>0.3260228185439627</v>
      </c>
      <c r="AH151" s="2">
        <f t="shared" si="54"/>
        <v>3.6221960488701702E-2</v>
      </c>
      <c r="AI151" s="2">
        <f t="shared" si="55"/>
        <v>0.11110253156656681</v>
      </c>
      <c r="AJ151" s="2">
        <f t="shared" si="56"/>
        <v>0.10195040892268199</v>
      </c>
      <c r="AK151" s="2">
        <f t="shared" ref="AK151:AK214" si="75">0.001*(0.5*$E$4*$AD151*$AD151*$AD151*$E$8*$H$8)/$E$13</f>
        <v>180.24582823142643</v>
      </c>
      <c r="AL151" s="2">
        <f t="shared" si="57"/>
        <v>23.527412513319021</v>
      </c>
      <c r="AM151" s="2">
        <f t="shared" ref="AM151:AM214" si="76">0.001*(0.5*$E$4*$AD151*$AD151*$AD151*$E$8*$H$9)/$E$13</f>
        <v>557.76490277535538</v>
      </c>
      <c r="AN151" s="2">
        <f t="shared" si="58"/>
        <v>21.034272888742592</v>
      </c>
      <c r="AO151">
        <f t="shared" si="59"/>
        <v>30.843010784538219</v>
      </c>
    </row>
    <row r="152" spans="9:41" x14ac:dyDescent="0.25">
      <c r="I152">
        <v>159</v>
      </c>
      <c r="J152" s="2">
        <f t="shared" si="60"/>
        <v>206.96193293195543</v>
      </c>
      <c r="K152" s="2">
        <f t="shared" si="61"/>
        <v>589.09032628347904</v>
      </c>
      <c r="L152" s="2">
        <f t="shared" si="62"/>
        <v>259.1396040454444</v>
      </c>
      <c r="M152" s="2">
        <f t="shared" si="63"/>
        <v>52.177671113488969</v>
      </c>
      <c r="N152" s="2">
        <f t="shared" si="64"/>
        <v>0</v>
      </c>
      <c r="O152">
        <v>159</v>
      </c>
      <c r="P152" s="2">
        <f t="shared" ref="P152:P215" si="77">$E$13*1000*$J152/$AD152</f>
        <v>2530.2022706660728</v>
      </c>
      <c r="Q152" s="2">
        <f t="shared" ref="Q152:Q215" si="78">$E$13*1000*$K152/$AD152</f>
        <v>7201.892928203014</v>
      </c>
      <c r="R152" s="2">
        <f t="shared" ref="R152:R215" si="79">$E$13*1000*$L152/$AD152</f>
        <v>3168.0976558663197</v>
      </c>
      <c r="S152" s="2">
        <f t="shared" si="65"/>
        <v>637.89538520024689</v>
      </c>
      <c r="T152" s="2">
        <f t="shared" si="66"/>
        <v>0</v>
      </c>
      <c r="U152" s="2">
        <f t="shared" si="67"/>
        <v>455.18936415959598</v>
      </c>
      <c r="V152" s="2">
        <f t="shared" si="68"/>
        <v>1.6193047547874913</v>
      </c>
      <c r="W152" s="2">
        <f t="shared" ref="W152:W215" si="80">196.85*(P152/$E$7)*AD152</f>
        <v>1805.5016378870803</v>
      </c>
      <c r="X152" s="2">
        <f t="shared" si="69"/>
        <v>8.9181087320658694</v>
      </c>
      <c r="Y152" s="2">
        <f t="shared" ref="Y152:Y215" si="81">196.85*(T152/$E$7)*$AD152</f>
        <v>0</v>
      </c>
      <c r="Z152" s="2">
        <f t="shared" si="70"/>
        <v>0</v>
      </c>
      <c r="AA152" s="2">
        <f t="shared" ref="AA152:AA215" si="82">196.85*(Q152/$E$7)*$AD152</f>
        <v>5139.1264755820848</v>
      </c>
      <c r="AB152" s="2">
        <f t="shared" si="71"/>
        <v>3.1331511296919858</v>
      </c>
      <c r="AC152" s="2"/>
      <c r="AD152" s="2">
        <f t="shared" si="72"/>
        <v>81.796596000000008</v>
      </c>
      <c r="AE152" s="2">
        <f t="shared" si="73"/>
        <v>1.088465646137414</v>
      </c>
      <c r="AF152" s="2">
        <f t="shared" si="74"/>
        <v>0.99963916693440269</v>
      </c>
      <c r="AG152" s="2">
        <f t="shared" ref="AG152:AG173" si="83">$E$7/(0.5*$E$4*AD152*AD152*$E$8)</f>
        <v>0.3219347985495622</v>
      </c>
      <c r="AH152" s="2">
        <f t="shared" ref="AH152:AH215" si="84">$H$8+($AG152-$C$17)*($AG152-$C$17)*$H$7</f>
        <v>3.6098999039114246E-2</v>
      </c>
      <c r="AI152" s="2">
        <f t="shared" ref="AI152:AI215" si="85">AH152/AG152</f>
        <v>0.11213139804008099</v>
      </c>
      <c r="AJ152" s="2">
        <f t="shared" ref="AJ152:AJ215" si="86">$H$9+($AG152-$C$19)*($AG152-$C$19)*$H$7</f>
        <v>0.10184988742935241</v>
      </c>
      <c r="AK152" s="2">
        <f t="shared" si="75"/>
        <v>183.68992376350354</v>
      </c>
      <c r="AL152" s="2">
        <f t="shared" ref="AL152:AL215" si="87">0.001*$E$4*0.5*$E$8*$AD152*$AD152*$AD152*($AG152-$C$17)*($AG152-$C$17)*$H$7</f>
        <v>23.272009168451891</v>
      </c>
      <c r="AM152" s="2">
        <f t="shared" si="76"/>
        <v>568.42254533189532</v>
      </c>
      <c r="AN152" s="2">
        <f t="shared" ref="AN152:AN215" si="88">0.001*$E$4*0.5*$E$8*$AD152*$AD152*$AD152*($AG152-$C$19)*($AG152-$C$19)*$H$41</f>
        <v>20.667780951583683</v>
      </c>
      <c r="AO152">
        <f t="shared" ref="AO152:AO215" si="89">P152/AD152</f>
        <v>30.932855331364554</v>
      </c>
    </row>
    <row r="153" spans="9:41" x14ac:dyDescent="0.25">
      <c r="I153">
        <v>160</v>
      </c>
      <c r="J153" s="2">
        <f t="shared" si="60"/>
        <v>210.19698784711474</v>
      </c>
      <c r="K153" s="2">
        <f t="shared" si="61"/>
        <v>599.52081842591906</v>
      </c>
      <c r="L153" s="2">
        <f t="shared" si="62"/>
        <v>259.7268027210884</v>
      </c>
      <c r="M153" s="2">
        <f t="shared" si="63"/>
        <v>49.529814873973663</v>
      </c>
      <c r="N153" s="2">
        <f t="shared" si="64"/>
        <v>0</v>
      </c>
      <c r="O153">
        <v>160</v>
      </c>
      <c r="P153" s="2">
        <f t="shared" si="77"/>
        <v>2553.6913134266647</v>
      </c>
      <c r="Q153" s="2">
        <f t="shared" si="78"/>
        <v>7283.6015487827517</v>
      </c>
      <c r="R153" s="2">
        <f t="shared" si="79"/>
        <v>3155.43094487797</v>
      </c>
      <c r="S153" s="2">
        <f t="shared" si="65"/>
        <v>601.73963145130529</v>
      </c>
      <c r="T153" s="2">
        <f t="shared" si="66"/>
        <v>0</v>
      </c>
      <c r="U153" s="2">
        <f t="shared" si="67"/>
        <v>432.08990471018001</v>
      </c>
      <c r="V153" s="2">
        <f t="shared" si="68"/>
        <v>1.5275677513939698</v>
      </c>
      <c r="W153" s="2">
        <f t="shared" si="80"/>
        <v>1833.7237213650844</v>
      </c>
      <c r="X153" s="2">
        <f t="shared" si="69"/>
        <v>8.8360793042138361</v>
      </c>
      <c r="Y153" s="2">
        <f t="shared" si="81"/>
        <v>0</v>
      </c>
      <c r="Z153" s="2">
        <f t="shared" si="70"/>
        <v>0</v>
      </c>
      <c r="AA153" s="2">
        <f t="shared" si="82"/>
        <v>5230.1203621406112</v>
      </c>
      <c r="AB153" s="2">
        <f t="shared" si="71"/>
        <v>3.0980029334101942</v>
      </c>
      <c r="AC153" s="2"/>
      <c r="AD153" s="2">
        <f t="shared" si="72"/>
        <v>82.311040000000006</v>
      </c>
      <c r="AE153" s="2">
        <f t="shared" si="73"/>
        <v>1.0437499999999993</v>
      </c>
      <c r="AF153" s="2">
        <f t="shared" si="74"/>
        <v>0.99966820177656879</v>
      </c>
      <c r="AG153" s="2">
        <f t="shared" si="83"/>
        <v>0.31792318914576106</v>
      </c>
      <c r="AH153" s="2">
        <f t="shared" si="84"/>
        <v>3.5980119485137116E-2</v>
      </c>
      <c r="AI153" s="2">
        <f t="shared" si="85"/>
        <v>0.11317236588439289</v>
      </c>
      <c r="AJ153" s="2">
        <f t="shared" si="86"/>
        <v>0.10175302839867709</v>
      </c>
      <c r="AK153" s="2">
        <f t="shared" si="75"/>
        <v>187.17761486310488</v>
      </c>
      <c r="AL153" s="2">
        <f t="shared" si="87"/>
        <v>23.019372984009873</v>
      </c>
      <c r="AM153" s="2">
        <f t="shared" si="76"/>
        <v>579.21509296624015</v>
      </c>
      <c r="AN153" s="2">
        <f t="shared" si="88"/>
        <v>20.305725459678854</v>
      </c>
      <c r="AO153">
        <f t="shared" si="89"/>
        <v>31.024894272100855</v>
      </c>
    </row>
    <row r="154" spans="9:41" x14ac:dyDescent="0.25">
      <c r="I154">
        <v>161</v>
      </c>
      <c r="J154" s="2">
        <f t="shared" si="60"/>
        <v>213.47863276789369</v>
      </c>
      <c r="K154" s="2">
        <f t="shared" si="61"/>
        <v>610.09144270411332</v>
      </c>
      <c r="L154" s="2">
        <f t="shared" si="62"/>
        <v>260.30878186829153</v>
      </c>
      <c r="M154" s="2">
        <f t="shared" si="63"/>
        <v>46.830149100397847</v>
      </c>
      <c r="N154" s="2">
        <f t="shared" si="64"/>
        <v>0</v>
      </c>
      <c r="O154">
        <v>161</v>
      </c>
      <c r="P154" s="2">
        <f t="shared" si="77"/>
        <v>2577.4510749359906</v>
      </c>
      <c r="Q154" s="2">
        <f t="shared" si="78"/>
        <v>7365.9870518126199</v>
      </c>
      <c r="R154" s="2">
        <f t="shared" si="79"/>
        <v>3142.8585659492373</v>
      </c>
      <c r="S154" s="2">
        <f t="shared" si="65"/>
        <v>565.40749101324673</v>
      </c>
      <c r="T154" s="2">
        <f t="shared" si="66"/>
        <v>0</v>
      </c>
      <c r="U154" s="2">
        <f t="shared" si="67"/>
        <v>408.53846746330521</v>
      </c>
      <c r="V154" s="2">
        <f t="shared" si="68"/>
        <v>1.4353753156886728</v>
      </c>
      <c r="W154" s="2">
        <f t="shared" si="80"/>
        <v>1862.3522483385846</v>
      </c>
      <c r="X154" s="2">
        <f t="shared" si="69"/>
        <v>8.7546255226126366</v>
      </c>
      <c r="Y154" s="2">
        <f t="shared" si="81"/>
        <v>0</v>
      </c>
      <c r="Z154" s="2">
        <f t="shared" si="70"/>
        <v>0</v>
      </c>
      <c r="AA154" s="2">
        <f t="shared" si="82"/>
        <v>5322.336738250915</v>
      </c>
      <c r="AB154" s="2">
        <f t="shared" si="71"/>
        <v>3.0633530584834934</v>
      </c>
      <c r="AC154" s="2"/>
      <c r="AD154" s="2">
        <f t="shared" si="72"/>
        <v>82.825484000000003</v>
      </c>
      <c r="AE154" s="2">
        <f t="shared" si="73"/>
        <v>0.99986497434512556</v>
      </c>
      <c r="AF154" s="2">
        <f t="shared" si="74"/>
        <v>0.99969551370875376</v>
      </c>
      <c r="AG154" s="2">
        <f t="shared" si="83"/>
        <v>0.31398609784080417</v>
      </c>
      <c r="AH154" s="2">
        <f t="shared" si="84"/>
        <v>3.58651660233551E-2</v>
      </c>
      <c r="AI154" s="2">
        <f t="shared" si="85"/>
        <v>0.11422533121685947</v>
      </c>
      <c r="AJ154" s="2">
        <f t="shared" si="86"/>
        <v>0.10165968641550513</v>
      </c>
      <c r="AK154" s="2">
        <f t="shared" si="75"/>
        <v>190.70917571618966</v>
      </c>
      <c r="AL154" s="2">
        <f t="shared" si="87"/>
        <v>22.769457051704013</v>
      </c>
      <c r="AM154" s="2">
        <f t="shared" si="76"/>
        <v>590.14339413799871</v>
      </c>
      <c r="AN154" s="2">
        <f t="shared" si="88"/>
        <v>19.948048566114654</v>
      </c>
      <c r="AO154">
        <f t="shared" si="89"/>
        <v>31.119058416078687</v>
      </c>
    </row>
    <row r="155" spans="9:41" x14ac:dyDescent="0.25">
      <c r="I155">
        <v>162</v>
      </c>
      <c r="J155" s="2">
        <f t="shared" si="60"/>
        <v>216.8070961591888</v>
      </c>
      <c r="K155" s="2">
        <f t="shared" si="61"/>
        <v>620.80299131372624</v>
      </c>
      <c r="L155" s="2">
        <f t="shared" si="62"/>
        <v>260.88560316515526</v>
      </c>
      <c r="M155" s="2">
        <f t="shared" si="63"/>
        <v>44.078507005966458</v>
      </c>
      <c r="N155" s="2">
        <f t="shared" si="64"/>
        <v>0</v>
      </c>
      <c r="O155">
        <v>162</v>
      </c>
      <c r="P155" s="2">
        <f t="shared" si="77"/>
        <v>2601.4792832457065</v>
      </c>
      <c r="Q155" s="2">
        <f t="shared" si="78"/>
        <v>7449.0464080281699</v>
      </c>
      <c r="R155" s="2">
        <f t="shared" si="79"/>
        <v>3130.3795122687802</v>
      </c>
      <c r="S155" s="2">
        <f t="shared" si="65"/>
        <v>528.90022902307373</v>
      </c>
      <c r="T155" s="2">
        <f t="shared" si="66"/>
        <v>0</v>
      </c>
      <c r="U155" s="2">
        <f t="shared" si="67"/>
        <v>384.53359739858553</v>
      </c>
      <c r="V155" s="2">
        <f t="shared" si="68"/>
        <v>1.3427310230195415</v>
      </c>
      <c r="W155" s="2">
        <f t="shared" si="80"/>
        <v>1891.3892118975123</v>
      </c>
      <c r="X155" s="2">
        <f t="shared" si="69"/>
        <v>8.6737646189392326</v>
      </c>
      <c r="Y155" s="2">
        <f t="shared" si="81"/>
        <v>0</v>
      </c>
      <c r="Z155" s="2">
        <f t="shared" si="70"/>
        <v>0</v>
      </c>
      <c r="AA155" s="2">
        <f t="shared" si="82"/>
        <v>5415.782514896815</v>
      </c>
      <c r="AB155" s="2">
        <f t="shared" si="71"/>
        <v>3.0291956483988476</v>
      </c>
      <c r="AC155" s="2"/>
      <c r="AD155" s="2">
        <f t="shared" si="72"/>
        <v>83.339928</v>
      </c>
      <c r="AE155" s="2">
        <f t="shared" si="73"/>
        <v>0.95679012345678993</v>
      </c>
      <c r="AF155" s="2">
        <f t="shared" si="74"/>
        <v>0.99972118115881881</v>
      </c>
      <c r="AG155" s="2">
        <f t="shared" si="83"/>
        <v>0.31012169037233211</v>
      </c>
      <c r="AH155" s="2">
        <f t="shared" si="84"/>
        <v>3.5753989645416373E-2</v>
      </c>
      <c r="AI155" s="2">
        <f t="shared" si="85"/>
        <v>0.11529019335116525</v>
      </c>
      <c r="AJ155" s="2">
        <f t="shared" si="86"/>
        <v>0.10156972254011627</v>
      </c>
      <c r="AK155" s="2">
        <f t="shared" si="75"/>
        <v>194.28488050871735</v>
      </c>
      <c r="AL155" s="2">
        <f t="shared" si="87"/>
        <v>22.522215650471452</v>
      </c>
      <c r="AM155" s="2">
        <f t="shared" si="76"/>
        <v>601.20829730678042</v>
      </c>
      <c r="AN155" s="2">
        <f t="shared" si="88"/>
        <v>19.59469400694578</v>
      </c>
      <c r="AO155">
        <f t="shared" si="89"/>
        <v>31.21528114645967</v>
      </c>
    </row>
    <row r="156" spans="9:41" x14ac:dyDescent="0.25">
      <c r="I156">
        <v>163</v>
      </c>
      <c r="J156" s="2">
        <f t="shared" si="60"/>
        <v>220.1826076367046</v>
      </c>
      <c r="K156" s="2">
        <f t="shared" si="61"/>
        <v>631.65625798483131</v>
      </c>
      <c r="L156" s="2">
        <f t="shared" si="62"/>
        <v>261.45732738141857</v>
      </c>
      <c r="M156" s="2">
        <f t="shared" si="63"/>
        <v>41.274719744713963</v>
      </c>
      <c r="N156" s="2">
        <f t="shared" si="64"/>
        <v>0</v>
      </c>
      <c r="O156">
        <v>163</v>
      </c>
      <c r="P156" s="2">
        <f t="shared" si="77"/>
        <v>2625.7737358846907</v>
      </c>
      <c r="Q156" s="2">
        <f t="shared" si="78"/>
        <v>7532.7766808012275</v>
      </c>
      <c r="R156" s="2">
        <f t="shared" si="79"/>
        <v>3117.9927908996629</v>
      </c>
      <c r="S156" s="2">
        <f t="shared" si="65"/>
        <v>492.21905501497213</v>
      </c>
      <c r="T156" s="2">
        <f t="shared" si="66"/>
        <v>0</v>
      </c>
      <c r="U156" s="2">
        <f t="shared" si="67"/>
        <v>360.0738215317707</v>
      </c>
      <c r="V156" s="2">
        <f t="shared" si="68"/>
        <v>1.2496383222162475</v>
      </c>
      <c r="W156" s="2">
        <f t="shared" si="80"/>
        <v>1920.8366151712594</v>
      </c>
      <c r="X156" s="2">
        <f t="shared" si="69"/>
        <v>8.5935123257363983</v>
      </c>
      <c r="Y156" s="2">
        <f t="shared" si="81"/>
        <v>0</v>
      </c>
      <c r="Z156" s="2">
        <f t="shared" si="70"/>
        <v>0</v>
      </c>
      <c r="AA156" s="2">
        <f t="shared" si="82"/>
        <v>5510.464616448061</v>
      </c>
      <c r="AB156" s="2">
        <f t="shared" si="71"/>
        <v>2.9955247473923388</v>
      </c>
      <c r="AC156" s="2"/>
      <c r="AD156" s="2">
        <f t="shared" si="72"/>
        <v>83.854371999999998</v>
      </c>
      <c r="AE156" s="2">
        <f t="shared" si="73"/>
        <v>0.91450562685836934</v>
      </c>
      <c r="AF156" s="2">
        <f t="shared" si="74"/>
        <v>0.99974527885177134</v>
      </c>
      <c r="AG156" s="2">
        <f t="shared" si="83"/>
        <v>0.30632818857057043</v>
      </c>
      <c r="AH156" s="2">
        <f t="shared" si="84"/>
        <v>3.5646447803787888E-2</v>
      </c>
      <c r="AI156" s="2">
        <f t="shared" si="85"/>
        <v>0.11636685468002834</v>
      </c>
      <c r="AJ156" s="2">
        <f t="shared" si="86"/>
        <v>0.10148300398570563</v>
      </c>
      <c r="AK156" s="2">
        <f t="shared" si="75"/>
        <v>197.90500342664711</v>
      </c>
      <c r="AL156" s="2">
        <f t="shared" si="87"/>
        <v>22.2776042100575</v>
      </c>
      <c r="AM156" s="2">
        <f t="shared" si="76"/>
        <v>612.41065093219356</v>
      </c>
      <c r="AN156" s="2">
        <f t="shared" si="88"/>
        <v>19.245607052637787</v>
      </c>
      <c r="AO156">
        <f t="shared" si="89"/>
        <v>31.3134983097207</v>
      </c>
    </row>
    <row r="157" spans="9:41" x14ac:dyDescent="0.25">
      <c r="I157">
        <v>164</v>
      </c>
      <c r="J157" s="2">
        <f t="shared" si="60"/>
        <v>223.60539793186811</v>
      </c>
      <c r="K157" s="2">
        <f t="shared" si="61"/>
        <v>642.65203793513331</v>
      </c>
      <c r="L157" s="2">
        <f t="shared" si="62"/>
        <v>262.02401439446368</v>
      </c>
      <c r="M157" s="2">
        <f t="shared" si="63"/>
        <v>38.418616462595566</v>
      </c>
      <c r="N157" s="2">
        <f t="shared" si="64"/>
        <v>0</v>
      </c>
      <c r="O157">
        <v>164</v>
      </c>
      <c r="P157" s="2">
        <f t="shared" si="77"/>
        <v>2650.3322973249751</v>
      </c>
      <c r="Q157" s="2">
        <f t="shared" si="78"/>
        <v>7617.1750227611747</v>
      </c>
      <c r="R157" s="2">
        <f t="shared" si="79"/>
        <v>3105.6974225460708</v>
      </c>
      <c r="S157" s="2">
        <f t="shared" si="65"/>
        <v>455.3651252210957</v>
      </c>
      <c r="T157" s="2">
        <f t="shared" si="66"/>
        <v>0</v>
      </c>
      <c r="U157" s="2">
        <f t="shared" si="67"/>
        <v>335.15764936046241</v>
      </c>
      <c r="V157" s="2">
        <f t="shared" si="68"/>
        <v>1.1561005413874936</v>
      </c>
      <c r="W157" s="2">
        <f t="shared" si="80"/>
        <v>1950.6964710225936</v>
      </c>
      <c r="X157" s="2">
        <f t="shared" si="69"/>
        <v>8.5138829522225752</v>
      </c>
      <c r="Y157" s="2">
        <f t="shared" si="81"/>
        <v>0</v>
      </c>
      <c r="Z157" s="2">
        <f t="shared" si="70"/>
        <v>0</v>
      </c>
      <c r="AA157" s="2">
        <f t="shared" si="82"/>
        <v>5606.3899802522501</v>
      </c>
      <c r="AB157" s="2">
        <f t="shared" si="71"/>
        <v>2.9623343163960114</v>
      </c>
      <c r="AC157" s="2"/>
      <c r="AD157" s="2">
        <f t="shared" si="72"/>
        <v>84.368815999999995</v>
      </c>
      <c r="AE157" s="2">
        <f t="shared" si="73"/>
        <v>0.87299226650803119</v>
      </c>
      <c r="AF157" s="2">
        <f t="shared" si="74"/>
        <v>0.99976787799944578</v>
      </c>
      <c r="AG157" s="2">
        <f t="shared" si="83"/>
        <v>0.30260386831244368</v>
      </c>
      <c r="AH157" s="2">
        <f t="shared" si="84"/>
        <v>3.5542404095824223E-2</v>
      </c>
      <c r="AI157" s="2">
        <f t="shared" si="85"/>
        <v>0.11745522056289803</v>
      </c>
      <c r="AJ157" s="2">
        <f t="shared" si="86"/>
        <v>0.10139940381368287</v>
      </c>
      <c r="AK157" s="2">
        <f t="shared" si="75"/>
        <v>201.56981865593821</v>
      </c>
      <c r="AL157" s="2">
        <f t="shared" si="87"/>
        <v>22.035579275929916</v>
      </c>
      <c r="AM157" s="2">
        <f t="shared" si="76"/>
        <v>623.75130347384709</v>
      </c>
      <c r="AN157" s="2">
        <f t="shared" si="88"/>
        <v>18.900734461286188</v>
      </c>
      <c r="AO157">
        <f t="shared" si="89"/>
        <v>31.413648110517222</v>
      </c>
    </row>
    <row r="158" spans="9:41" x14ac:dyDescent="0.25">
      <c r="I158">
        <v>165</v>
      </c>
      <c r="J158" s="2">
        <f t="shared" si="60"/>
        <v>227.07569885801925</v>
      </c>
      <c r="K158" s="2">
        <f t="shared" si="61"/>
        <v>653.79112782488733</v>
      </c>
      <c r="L158" s="2">
        <f t="shared" si="62"/>
        <v>262.58572320499485</v>
      </c>
      <c r="M158" s="2">
        <f t="shared" si="63"/>
        <v>35.510024346975598</v>
      </c>
      <c r="N158" s="2">
        <f t="shared" si="64"/>
        <v>0</v>
      </c>
      <c r="O158">
        <v>165</v>
      </c>
      <c r="P158" s="2">
        <f t="shared" si="77"/>
        <v>2675.1528965548596</v>
      </c>
      <c r="Q158" s="2">
        <f t="shared" si="78"/>
        <v>7702.2386725590795</v>
      </c>
      <c r="R158" s="2">
        <f t="shared" si="79"/>
        <v>3093.4924413246481</v>
      </c>
      <c r="S158" s="2">
        <f t="shared" si="65"/>
        <v>418.33954476978852</v>
      </c>
      <c r="T158" s="2">
        <f t="shared" si="66"/>
        <v>0</v>
      </c>
      <c r="U158" s="2">
        <f t="shared" si="67"/>
        <v>309.78357329583713</v>
      </c>
      <c r="V158" s="2">
        <f t="shared" si="68"/>
        <v>1.0621208934657429</v>
      </c>
      <c r="W158" s="2">
        <f t="shared" si="80"/>
        <v>1980.9708017527141</v>
      </c>
      <c r="X158" s="2">
        <f t="shared" si="69"/>
        <v>8.4348894573388211</v>
      </c>
      <c r="Y158" s="2">
        <f t="shared" si="81"/>
        <v>0</v>
      </c>
      <c r="Z158" s="2">
        <f t="shared" si="70"/>
        <v>0</v>
      </c>
      <c r="AA158" s="2">
        <f t="shared" si="82"/>
        <v>5703.5655562415532</v>
      </c>
      <c r="AB158" s="2">
        <f t="shared" si="71"/>
        <v>2.929618247784429</v>
      </c>
      <c r="AC158" s="2"/>
      <c r="AD158" s="2">
        <f t="shared" si="72"/>
        <v>84.883260000000007</v>
      </c>
      <c r="AE158" s="2">
        <f t="shared" si="73"/>
        <v>0.83223140495867653</v>
      </c>
      <c r="AF158" s="2">
        <f t="shared" si="74"/>
        <v>0.99978904647957156</v>
      </c>
      <c r="AG158" s="2">
        <f t="shared" si="83"/>
        <v>0.29894705756222156</v>
      </c>
      <c r="AH158" s="2">
        <f t="shared" si="84"/>
        <v>3.5441727965044169E-2</v>
      </c>
      <c r="AI158" s="2">
        <f t="shared" si="85"/>
        <v>0.11855519921840167</v>
      </c>
      <c r="AJ158" s="2">
        <f t="shared" si="86"/>
        <v>0.10131880064570403</v>
      </c>
      <c r="AK158" s="2">
        <f t="shared" si="75"/>
        <v>205.27960038255003</v>
      </c>
      <c r="AL158" s="2">
        <f t="shared" si="87"/>
        <v>21.796098475469211</v>
      </c>
      <c r="AM158" s="2">
        <f t="shared" si="76"/>
        <v>635.23110339135053</v>
      </c>
      <c r="AN158" s="2">
        <f t="shared" si="88"/>
        <v>18.560024433536835</v>
      </c>
      <c r="AO158">
        <f t="shared" si="89"/>
        <v>31.515671011632438</v>
      </c>
    </row>
    <row r="159" spans="9:41" x14ac:dyDescent="0.25">
      <c r="I159">
        <v>166</v>
      </c>
      <c r="J159" s="2">
        <f t="shared" si="60"/>
        <v>230.59374327782257</v>
      </c>
      <c r="K159" s="2">
        <f t="shared" si="61"/>
        <v>665.07432571344714</v>
      </c>
      <c r="L159" s="2">
        <f t="shared" si="62"/>
        <v>263.14251195239564</v>
      </c>
      <c r="M159" s="2">
        <f t="shared" si="63"/>
        <v>32.548768674573068</v>
      </c>
      <c r="N159" s="2">
        <f t="shared" si="64"/>
        <v>0</v>
      </c>
      <c r="O159">
        <v>166</v>
      </c>
      <c r="P159" s="2">
        <f t="shared" si="77"/>
        <v>2700.2335247540445</v>
      </c>
      <c r="Q159" s="2">
        <f t="shared" si="78"/>
        <v>7787.9649517678736</v>
      </c>
      <c r="R159" s="2">
        <f t="shared" si="79"/>
        <v>3081.3768945403449</v>
      </c>
      <c r="S159" s="2">
        <f t="shared" si="65"/>
        <v>381.14336978630035</v>
      </c>
      <c r="T159" s="2">
        <f t="shared" si="66"/>
        <v>0</v>
      </c>
      <c r="U159" s="2">
        <f t="shared" si="67"/>
        <v>283.95006908091898</v>
      </c>
      <c r="V159" s="2">
        <f t="shared" si="68"/>
        <v>0.96770248151183658</v>
      </c>
      <c r="W159" s="2">
        <f t="shared" si="80"/>
        <v>2011.6616388169516</v>
      </c>
      <c r="X159" s="2">
        <f t="shared" si="69"/>
        <v>8.356543520055487</v>
      </c>
      <c r="Y159" s="2">
        <f t="shared" si="81"/>
        <v>0</v>
      </c>
      <c r="Z159" s="2">
        <f t="shared" si="70"/>
        <v>0</v>
      </c>
      <c r="AA159" s="2">
        <f t="shared" si="82"/>
        <v>5801.9983065536444</v>
      </c>
      <c r="AB159" s="2">
        <f t="shared" si="71"/>
        <v>2.897370378997123</v>
      </c>
      <c r="AC159" s="2"/>
      <c r="AD159" s="2">
        <f t="shared" si="72"/>
        <v>85.397704000000004</v>
      </c>
      <c r="AE159" s="2">
        <f t="shared" si="73"/>
        <v>0.79220496443605759</v>
      </c>
      <c r="AF159" s="2">
        <f t="shared" si="74"/>
        <v>0.9998088490048781</v>
      </c>
      <c r="AG159" s="2">
        <f t="shared" si="83"/>
        <v>0.29535613449453785</v>
      </c>
      <c r="AH159" s="2">
        <f t="shared" si="84"/>
        <v>3.5344294418582368E-2</v>
      </c>
      <c r="AI159" s="2">
        <f t="shared" si="85"/>
        <v>0.11966670162131339</v>
      </c>
      <c r="AJ159" s="2">
        <f t="shared" si="86"/>
        <v>0.10124107839142638</v>
      </c>
      <c r="AK159" s="2">
        <f t="shared" si="75"/>
        <v>209.03462279244164</v>
      </c>
      <c r="AL159" s="2">
        <f t="shared" si="87"/>
        <v>21.559120485380941</v>
      </c>
      <c r="AM159" s="2">
        <f t="shared" si="76"/>
        <v>646.85089914431148</v>
      </c>
      <c r="AN159" s="2">
        <f t="shared" si="88"/>
        <v>18.223426569135611</v>
      </c>
      <c r="AO159">
        <f t="shared" si="89"/>
        <v>31.619509638737412</v>
      </c>
    </row>
    <row r="160" spans="9:41" x14ac:dyDescent="0.25">
      <c r="I160">
        <v>167</v>
      </c>
      <c r="J160" s="2">
        <f t="shared" si="60"/>
        <v>234.15976507185107</v>
      </c>
      <c r="K160" s="2">
        <f t="shared" si="61"/>
        <v>676.50243101737863</v>
      </c>
      <c r="L160" s="2">
        <f t="shared" si="62"/>
        <v>263.69443792977415</v>
      </c>
      <c r="M160" s="2">
        <f t="shared" si="63"/>
        <v>29.534672857923084</v>
      </c>
      <c r="N160" s="2">
        <f t="shared" si="64"/>
        <v>0</v>
      </c>
      <c r="O160">
        <v>167</v>
      </c>
      <c r="P160" s="2">
        <f t="shared" si="77"/>
        <v>2725.5722330659346</v>
      </c>
      <c r="Q160" s="2">
        <f t="shared" si="78"/>
        <v>7874.3512619120938</v>
      </c>
      <c r="R160" s="2">
        <f t="shared" si="79"/>
        <v>3069.3498424666809</v>
      </c>
      <c r="S160" s="2">
        <f t="shared" si="65"/>
        <v>343.77760940074631</v>
      </c>
      <c r="T160" s="2">
        <f t="shared" si="66"/>
        <v>0</v>
      </c>
      <c r="U160" s="2">
        <f t="shared" si="67"/>
        <v>257.65559619590204</v>
      </c>
      <c r="V160" s="2">
        <f t="shared" si="68"/>
        <v>0.87284830379121536</v>
      </c>
      <c r="W160" s="2">
        <f t="shared" si="80"/>
        <v>2042.7710225507049</v>
      </c>
      <c r="X160" s="2">
        <f t="shared" si="69"/>
        <v>8.2788556069701258</v>
      </c>
      <c r="Y160" s="2">
        <f t="shared" si="81"/>
        <v>0</v>
      </c>
      <c r="Z160" s="2">
        <f t="shared" si="70"/>
        <v>0</v>
      </c>
      <c r="AA160" s="2">
        <f t="shared" si="82"/>
        <v>5901.6952051662893</v>
      </c>
      <c r="AB160" s="2">
        <f t="shared" si="71"/>
        <v>2.8655845051088984</v>
      </c>
      <c r="AC160" s="2"/>
      <c r="AD160" s="2">
        <f t="shared" si="72"/>
        <v>85.912148000000002</v>
      </c>
      <c r="AE160" s="2">
        <f t="shared" si="73"/>
        <v>0.75289540679120748</v>
      </c>
      <c r="AF160" s="2">
        <f t="shared" si="74"/>
        <v>0.9998273472828384</v>
      </c>
      <c r="AG160" s="2">
        <f t="shared" si="83"/>
        <v>0.29182952569584725</v>
      </c>
      <c r="AH160" s="2">
        <f t="shared" si="84"/>
        <v>3.5249983759850875E-2</v>
      </c>
      <c r="AI160" s="2">
        <f t="shared" si="85"/>
        <v>0.12078964140382895</v>
      </c>
      <c r="AJ160" s="2">
        <f t="shared" si="86"/>
        <v>0.10116612599104235</v>
      </c>
      <c r="AK160" s="2">
        <f t="shared" si="75"/>
        <v>212.83516007157243</v>
      </c>
      <c r="AL160" s="2">
        <f t="shared" si="87"/>
        <v>21.32460500027863</v>
      </c>
      <c r="AM160" s="2">
        <f t="shared" si="76"/>
        <v>658.61153919233959</v>
      </c>
      <c r="AN160" s="2">
        <f t="shared" si="88"/>
        <v>17.890891825039073</v>
      </c>
      <c r="AO160">
        <f t="shared" si="89"/>
        <v>31.72510868970398</v>
      </c>
    </row>
    <row r="161" spans="9:41" x14ac:dyDescent="0.25">
      <c r="I161">
        <v>168</v>
      </c>
      <c r="J161" s="2">
        <f t="shared" si="60"/>
        <v>237.77399910829081</v>
      </c>
      <c r="K161" s="2">
        <f t="shared" si="61"/>
        <v>688.07624447006492</v>
      </c>
      <c r="L161" s="2">
        <f t="shared" si="62"/>
        <v>264.241557598702</v>
      </c>
      <c r="M161" s="2">
        <f t="shared" si="63"/>
        <v>26.467558490411193</v>
      </c>
      <c r="N161" s="2">
        <f t="shared" si="64"/>
        <v>0</v>
      </c>
      <c r="O161">
        <v>168</v>
      </c>
      <c r="P161" s="2">
        <f t="shared" si="77"/>
        <v>2751.167130462472</v>
      </c>
      <c r="Q161" s="2">
        <f t="shared" si="78"/>
        <v>7961.3950816209999</v>
      </c>
      <c r="R161" s="2">
        <f t="shared" si="79"/>
        <v>3057.4103581303084</v>
      </c>
      <c r="S161" s="2">
        <f t="shared" si="65"/>
        <v>306.24322766783644</v>
      </c>
      <c r="T161" s="2">
        <f t="shared" si="66"/>
        <v>0</v>
      </c>
      <c r="U161" s="2">
        <f t="shared" si="67"/>
        <v>230.89859825101715</v>
      </c>
      <c r="V161" s="2">
        <f t="shared" si="68"/>
        <v>0.77756125863287884</v>
      </c>
      <c r="W161" s="2">
        <f t="shared" si="80"/>
        <v>2074.301001905143</v>
      </c>
      <c r="X161" s="2">
        <f t="shared" si="69"/>
        <v>8.201835037236318</v>
      </c>
      <c r="Y161" s="2">
        <f t="shared" si="81"/>
        <v>0</v>
      </c>
      <c r="Z161" s="2">
        <f t="shared" si="70"/>
        <v>0</v>
      </c>
      <c r="AA161" s="2">
        <f t="shared" si="82"/>
        <v>6002.6632375449526</v>
      </c>
      <c r="AB161" s="2">
        <f t="shared" si="71"/>
        <v>2.8342543904159161</v>
      </c>
      <c r="AC161" s="2"/>
      <c r="AD161" s="2">
        <f t="shared" si="72"/>
        <v>86.426591999999999</v>
      </c>
      <c r="AE161" s="2">
        <f t="shared" si="73"/>
        <v>0.71428571428571441</v>
      </c>
      <c r="AF161" s="2">
        <f t="shared" si="74"/>
        <v>0.99984460016661469</v>
      </c>
      <c r="AG161" s="2">
        <f t="shared" si="83"/>
        <v>0.28836570444059967</v>
      </c>
      <c r="AH161" s="2">
        <f t="shared" si="84"/>
        <v>3.5158681335508438E-2</v>
      </c>
      <c r="AI161" s="2">
        <f t="shared" si="85"/>
        <v>0.12192393476094089</v>
      </c>
      <c r="AJ161" s="2">
        <f t="shared" si="86"/>
        <v>0.10109383717171147</v>
      </c>
      <c r="AK161" s="2">
        <f t="shared" si="75"/>
        <v>216.68148640590169</v>
      </c>
      <c r="AL161" s="2">
        <f t="shared" si="87"/>
        <v>21.092512702389129</v>
      </c>
      <c r="AM161" s="2">
        <f t="shared" si="76"/>
        <v>670.51387199504347</v>
      </c>
      <c r="AN161" s="2">
        <f t="shared" si="88"/>
        <v>17.562372475021483</v>
      </c>
      <c r="AO161">
        <f t="shared" si="89"/>
        <v>31.832414848227174</v>
      </c>
    </row>
    <row r="162" spans="9:41" x14ac:dyDescent="0.25">
      <c r="I162">
        <v>169</v>
      </c>
      <c r="J162" s="2">
        <f t="shared" si="60"/>
        <v>241.43668121372176</v>
      </c>
      <c r="K162" s="2">
        <f t="shared" si="61"/>
        <v>699.79656808274763</v>
      </c>
      <c r="L162" s="2">
        <f t="shared" si="62"/>
        <v>264.78392660365466</v>
      </c>
      <c r="M162" s="2">
        <f t="shared" si="63"/>
        <v>23.347245389932908</v>
      </c>
      <c r="N162" s="2">
        <f t="shared" si="64"/>
        <v>0</v>
      </c>
      <c r="O162">
        <v>169</v>
      </c>
      <c r="P162" s="2">
        <f t="shared" si="77"/>
        <v>2777.0163816971512</v>
      </c>
      <c r="Q162" s="2">
        <f t="shared" si="78"/>
        <v>8049.0939638992531</v>
      </c>
      <c r="R162" s="2">
        <f t="shared" si="79"/>
        <v>3045.5575270998002</v>
      </c>
      <c r="S162" s="2">
        <f t="shared" si="65"/>
        <v>268.54114540264891</v>
      </c>
      <c r="T162" s="2">
        <f t="shared" si="66"/>
        <v>0</v>
      </c>
      <c r="U162" s="2">
        <f t="shared" si="67"/>
        <v>203.67750336741702</v>
      </c>
      <c r="V162" s="2">
        <f t="shared" si="68"/>
        <v>0.68184414908162239</v>
      </c>
      <c r="W162" s="2">
        <f t="shared" si="80"/>
        <v>2106.253634192306</v>
      </c>
      <c r="X162" s="2">
        <f t="shared" si="69"/>
        <v>8.1254900448696006</v>
      </c>
      <c r="Y162" s="2">
        <f t="shared" si="81"/>
        <v>0</v>
      </c>
      <c r="Z162" s="2">
        <f t="shared" si="70"/>
        <v>0</v>
      </c>
      <c r="AA162" s="2">
        <f t="shared" si="82"/>
        <v>6104.9094003029259</v>
      </c>
      <c r="AB162" s="2">
        <f t="shared" si="71"/>
        <v>2.8033737791015838</v>
      </c>
      <c r="AC162" s="2"/>
      <c r="AD162" s="2">
        <f t="shared" si="72"/>
        <v>86.941035999999997</v>
      </c>
      <c r="AE162" s="2">
        <f t="shared" si="73"/>
        <v>0.67635937117047762</v>
      </c>
      <c r="AF162" s="2">
        <f t="shared" si="74"/>
        <v>0.99986066379773619</v>
      </c>
      <c r="AG162" s="2">
        <f t="shared" si="83"/>
        <v>0.28496318903860107</v>
      </c>
      <c r="AH162" s="2">
        <f t="shared" si="84"/>
        <v>3.5070277295893751E-2</v>
      </c>
      <c r="AI162" s="2">
        <f t="shared" si="85"/>
        <v>0.12306950035972238</v>
      </c>
      <c r="AJ162" s="2">
        <f t="shared" si="86"/>
        <v>0.10102411021706509</v>
      </c>
      <c r="AK162" s="2">
        <f t="shared" si="75"/>
        <v>220.57387598138868</v>
      </c>
      <c r="AL162" s="2">
        <f t="shared" si="87"/>
        <v>20.862805232333081</v>
      </c>
      <c r="AM162" s="2">
        <f t="shared" si="76"/>
        <v>682.55874601203209</v>
      </c>
      <c r="AN162" s="2">
        <f t="shared" si="88"/>
        <v>17.237822070715541</v>
      </c>
      <c r="AO162">
        <f t="shared" si="89"/>
        <v>31.941376701528508</v>
      </c>
    </row>
    <row r="163" spans="9:41" x14ac:dyDescent="0.25">
      <c r="I163">
        <v>170</v>
      </c>
      <c r="J163" s="2">
        <f t="shared" si="60"/>
        <v>245.1480481449297</v>
      </c>
      <c r="K163" s="2">
        <f t="shared" si="61"/>
        <v>711.66420510694286</v>
      </c>
      <c r="L163" s="2">
        <f t="shared" si="62"/>
        <v>265.32159978616056</v>
      </c>
      <c r="M163" s="2">
        <f t="shared" si="63"/>
        <v>20.173551641230858</v>
      </c>
      <c r="N163" s="2">
        <f t="shared" si="64"/>
        <v>0</v>
      </c>
      <c r="O163">
        <v>170</v>
      </c>
      <c r="P163" s="2">
        <f t="shared" si="77"/>
        <v>2803.1182053420744</v>
      </c>
      <c r="Q163" s="2">
        <f t="shared" si="78"/>
        <v>8137.4455335096536</v>
      </c>
      <c r="R163" s="2">
        <f t="shared" si="79"/>
        <v>3033.7904472785531</v>
      </c>
      <c r="S163" s="2">
        <f t="shared" si="65"/>
        <v>230.67224193647871</v>
      </c>
      <c r="T163" s="2">
        <f t="shared" si="66"/>
        <v>0</v>
      </c>
      <c r="U163" s="2">
        <f t="shared" si="67"/>
        <v>175.99072454651434</v>
      </c>
      <c r="V163" s="2">
        <f t="shared" si="68"/>
        <v>0.58569968735345679</v>
      </c>
      <c r="W163" s="2">
        <f t="shared" si="80"/>
        <v>2138.6309848391952</v>
      </c>
      <c r="X163" s="2">
        <f t="shared" si="69"/>
        <v>8.0498278384825941</v>
      </c>
      <c r="Y163" s="2">
        <f t="shared" si="81"/>
        <v>0</v>
      </c>
      <c r="Z163" s="2">
        <f t="shared" si="70"/>
        <v>0</v>
      </c>
      <c r="AA163" s="2">
        <f t="shared" si="82"/>
        <v>6208.4407008734452</v>
      </c>
      <c r="AB163" s="2">
        <f t="shared" si="71"/>
        <v>2.7729364050425729</v>
      </c>
      <c r="AC163" s="2"/>
      <c r="AD163" s="2">
        <f t="shared" si="72"/>
        <v>87.455480000000009</v>
      </c>
      <c r="AE163" s="2">
        <f t="shared" si="73"/>
        <v>0.63910034602076005</v>
      </c>
      <c r="AF163" s="2">
        <f t="shared" si="74"/>
        <v>0.9998755917409996</v>
      </c>
      <c r="AG163" s="2">
        <f t="shared" si="83"/>
        <v>0.28162054125022429</v>
      </c>
      <c r="AH163" s="2">
        <f t="shared" si="84"/>
        <v>3.4984666368133188E-2</v>
      </c>
      <c r="AI163" s="2">
        <f t="shared" si="85"/>
        <v>0.12422625925233473</v>
      </c>
      <c r="AJ163" s="2">
        <f t="shared" si="86"/>
        <v>0.10095684774901348</v>
      </c>
      <c r="AK163" s="2">
        <f t="shared" si="75"/>
        <v>224.51260298399276</v>
      </c>
      <c r="AL163" s="2">
        <f t="shared" si="87"/>
        <v>20.635445160936953</v>
      </c>
      <c r="AM163" s="2">
        <f t="shared" si="76"/>
        <v>694.74700970291451</v>
      </c>
      <c r="AN163" s="2">
        <f t="shared" si="88"/>
        <v>16.917195404028377</v>
      </c>
      <c r="AO163">
        <f t="shared" si="89"/>
        <v>32.051944661924836</v>
      </c>
    </row>
    <row r="164" spans="9:41" x14ac:dyDescent="0.25">
      <c r="I164">
        <v>171</v>
      </c>
      <c r="J164" s="2">
        <f t="shared" si="60"/>
        <v>248.90833756170701</v>
      </c>
      <c r="K164" s="2">
        <f t="shared" si="61"/>
        <v>723.67995999817504</v>
      </c>
      <c r="L164" s="2">
        <f t="shared" si="62"/>
        <v>265.85463119866455</v>
      </c>
      <c r="M164" s="2">
        <f t="shared" si="63"/>
        <v>16.946293636957535</v>
      </c>
      <c r="N164" s="2">
        <f t="shared" si="64"/>
        <v>0</v>
      </c>
      <c r="O164">
        <v>171</v>
      </c>
      <c r="P164" s="2">
        <f t="shared" si="77"/>
        <v>2829.4708719051182</v>
      </c>
      <c r="Q164" s="2">
        <f t="shared" si="78"/>
        <v>8226.4474844627002</v>
      </c>
      <c r="R164" s="2">
        <f t="shared" si="79"/>
        <v>3022.1082287017152</v>
      </c>
      <c r="S164" s="2">
        <f t="shared" si="65"/>
        <v>192.63735679659703</v>
      </c>
      <c r="T164" s="2">
        <f t="shared" si="66"/>
        <v>0</v>
      </c>
      <c r="U164" s="2">
        <f t="shared" si="67"/>
        <v>147.83666002820769</v>
      </c>
      <c r="V164" s="2">
        <f t="shared" si="68"/>
        <v>0.48913049910365319</v>
      </c>
      <c r="W164" s="2">
        <f t="shared" si="80"/>
        <v>2171.4351271504916</v>
      </c>
      <c r="X164" s="2">
        <f t="shared" si="69"/>
        <v>7.9748546585061542</v>
      </c>
      <c r="Y164" s="2">
        <f t="shared" si="81"/>
        <v>0</v>
      </c>
      <c r="Z164" s="2">
        <f t="shared" si="70"/>
        <v>0</v>
      </c>
      <c r="AA164" s="2">
        <f t="shared" si="82"/>
        <v>6313.2641571933173</v>
      </c>
      <c r="AB164" s="2">
        <f t="shared" si="71"/>
        <v>2.74293600081175</v>
      </c>
      <c r="AC164" s="2"/>
      <c r="AD164" s="2">
        <f t="shared" si="72"/>
        <v>87.969924000000006</v>
      </c>
      <c r="AE164" s="2">
        <f t="shared" si="73"/>
        <v>0.6024930747922439</v>
      </c>
      <c r="AF164" s="2">
        <f t="shared" si="74"/>
        <v>0.99988943511205408</v>
      </c>
      <c r="AG164" s="2">
        <f t="shared" si="83"/>
        <v>0.27833636476630363</v>
      </c>
      <c r="AH164" s="2">
        <f t="shared" si="84"/>
        <v>3.4901747641184158E-2</v>
      </c>
      <c r="AI164" s="2">
        <f t="shared" si="85"/>
        <v>0.12539413479258563</v>
      </c>
      <c r="AJ164" s="2">
        <f t="shared" si="86"/>
        <v>0.10089195652113325</v>
      </c>
      <c r="AK164" s="2">
        <f t="shared" si="75"/>
        <v>228.49794159967291</v>
      </c>
      <c r="AL164" s="2">
        <f t="shared" si="87"/>
        <v>20.410395962034105</v>
      </c>
      <c r="AM164" s="2">
        <f t="shared" si="76"/>
        <v>707.07951152729879</v>
      </c>
      <c r="AN164" s="2">
        <f t="shared" si="88"/>
        <v>16.60044847087627</v>
      </c>
      <c r="AO164">
        <f t="shared" si="89"/>
        <v>32.164070892059861</v>
      </c>
    </row>
    <row r="165" spans="9:41" x14ac:dyDescent="0.25">
      <c r="I165">
        <v>172</v>
      </c>
      <c r="J165" s="2">
        <f t="shared" si="60"/>
        <v>252.71778800060309</v>
      </c>
      <c r="K165" s="2">
        <f t="shared" si="61"/>
        <v>735.84463838097872</v>
      </c>
      <c r="L165" s="2">
        <f t="shared" si="62"/>
        <v>266.38307411811337</v>
      </c>
      <c r="M165" s="2">
        <f t="shared" si="63"/>
        <v>13.665286117510277</v>
      </c>
      <c r="N165" s="2">
        <f t="shared" si="64"/>
        <v>0</v>
      </c>
      <c r="O165">
        <v>172</v>
      </c>
      <c r="P165" s="2">
        <f t="shared" si="77"/>
        <v>2856.0727020235154</v>
      </c>
      <c r="Q165" s="2">
        <f t="shared" si="78"/>
        <v>8316.0975776080431</v>
      </c>
      <c r="R165" s="2">
        <f t="shared" si="79"/>
        <v>3010.5099933370534</v>
      </c>
      <c r="S165" s="2">
        <f t="shared" si="65"/>
        <v>154.43729131353803</v>
      </c>
      <c r="T165" s="2">
        <f t="shared" si="66"/>
        <v>0</v>
      </c>
      <c r="U165" s="2">
        <f t="shared" si="67"/>
        <v>119.21369363839617</v>
      </c>
      <c r="V165" s="2">
        <f t="shared" si="68"/>
        <v>0.3921391275163017</v>
      </c>
      <c r="W165" s="2">
        <f t="shared" si="80"/>
        <v>2204.6681420795603</v>
      </c>
      <c r="X165" s="2">
        <f t="shared" si="69"/>
        <v>7.9005758319573101</v>
      </c>
      <c r="Y165" s="2">
        <f t="shared" si="81"/>
        <v>0</v>
      </c>
      <c r="Z165" s="2">
        <f t="shared" si="70"/>
        <v>0</v>
      </c>
      <c r="AA165" s="2">
        <f t="shared" si="82"/>
        <v>6419.3867973976048</v>
      </c>
      <c r="AB165" s="2">
        <f t="shared" si="71"/>
        <v>2.7133663059314714</v>
      </c>
      <c r="AC165" s="2"/>
      <c r="AD165" s="2">
        <f t="shared" si="72"/>
        <v>88.484368000000003</v>
      </c>
      <c r="AE165" s="2">
        <f t="shared" si="73"/>
        <v>0.56652244456462952</v>
      </c>
      <c r="AF165" s="2">
        <f t="shared" si="74"/>
        <v>0.99990224269810302</v>
      </c>
      <c r="AG165" s="2">
        <f t="shared" si="83"/>
        <v>0.27510930374971215</v>
      </c>
      <c r="AH165" s="2">
        <f t="shared" si="84"/>
        <v>3.4821424362122197E-2</v>
      </c>
      <c r="AI165" s="2">
        <f t="shared" si="85"/>
        <v>0.12657305255587392</v>
      </c>
      <c r="AJ165" s="2">
        <f t="shared" si="86"/>
        <v>0.10082934722296008</v>
      </c>
      <c r="AK165" s="2">
        <f t="shared" si="75"/>
        <v>232.53016601438867</v>
      </c>
      <c r="AL165" s="2">
        <f t="shared" si="87"/>
        <v>20.18762198621441</v>
      </c>
      <c r="AM165" s="2">
        <f t="shared" si="76"/>
        <v>719.55709994479446</v>
      </c>
      <c r="AN165" s="2">
        <f t="shared" si="88"/>
        <v>16.287538436184228</v>
      </c>
      <c r="AO165">
        <f t="shared" si="89"/>
        <v>32.277709233607403</v>
      </c>
    </row>
    <row r="166" spans="9:41" x14ac:dyDescent="0.25">
      <c r="I166">
        <v>173</v>
      </c>
      <c r="J166" s="2">
        <f t="shared" si="60"/>
        <v>256.57663884958384</v>
      </c>
      <c r="K166" s="2">
        <f t="shared" si="61"/>
        <v>748.15904701510965</v>
      </c>
      <c r="L166" s="2">
        <f t="shared" si="62"/>
        <v>266.90698105926879</v>
      </c>
      <c r="M166" s="2">
        <f t="shared" si="63"/>
        <v>10.330342209684943</v>
      </c>
      <c r="N166" s="2">
        <f t="shared" si="64"/>
        <v>0</v>
      </c>
      <c r="O166">
        <v>173</v>
      </c>
      <c r="P166" s="2">
        <f t="shared" si="77"/>
        <v>2882.9220647303005</v>
      </c>
      <c r="Q166" s="2">
        <f t="shared" si="78"/>
        <v>8406.3936383230557</v>
      </c>
      <c r="R166" s="2">
        <f t="shared" si="79"/>
        <v>2998.994874889665</v>
      </c>
      <c r="S166" s="2">
        <f t="shared" si="65"/>
        <v>116.07281015936451</v>
      </c>
      <c r="T166" s="2">
        <f t="shared" si="66"/>
        <v>0</v>
      </c>
      <c r="U166" s="2">
        <f t="shared" si="67"/>
        <v>90.120195126185095</v>
      </c>
      <c r="V166" s="2">
        <f t="shared" si="68"/>
        <v>0.29472803722386648</v>
      </c>
      <c r="W166" s="2">
        <f t="shared" si="80"/>
        <v>2238.3321180073817</v>
      </c>
      <c r="X166" s="2">
        <f t="shared" si="69"/>
        <v>7.826995824818086</v>
      </c>
      <c r="Y166" s="2">
        <f t="shared" si="81"/>
        <v>0</v>
      </c>
      <c r="Z166" s="2">
        <f t="shared" si="70"/>
        <v>0</v>
      </c>
      <c r="AA166" s="2">
        <f t="shared" si="82"/>
        <v>6526.8156595248447</v>
      </c>
      <c r="AB166" s="2">
        <f t="shared" si="71"/>
        <v>2.6842210744274979</v>
      </c>
      <c r="AC166" s="2"/>
      <c r="AD166" s="2">
        <f t="shared" si="72"/>
        <v>88.998812000000001</v>
      </c>
      <c r="AE166" s="2">
        <f t="shared" si="73"/>
        <v>0.53117377794112786</v>
      </c>
      <c r="AF166" s="2">
        <f t="shared" si="74"/>
        <v>0.99991406107212588</v>
      </c>
      <c r="AG166" s="2">
        <f t="shared" si="83"/>
        <v>0.27193804143578088</v>
      </c>
      <c r="AH166" s="2">
        <f t="shared" si="84"/>
        <v>3.4743603743023745E-2</v>
      </c>
      <c r="AI166" s="2">
        <f t="shared" si="85"/>
        <v>0.12776294026236329</v>
      </c>
      <c r="AJ166" s="2">
        <f t="shared" si="86"/>
        <v>0.10076893429455402</v>
      </c>
      <c r="AK166" s="2">
        <f t="shared" si="75"/>
        <v>236.6095504140992</v>
      </c>
      <c r="AL166" s="2">
        <f t="shared" si="87"/>
        <v>19.967088435484651</v>
      </c>
      <c r="AM166" s="2">
        <f t="shared" si="76"/>
        <v>732.1806234150099</v>
      </c>
      <c r="AN166" s="2">
        <f t="shared" si="88"/>
        <v>15.978423600099791</v>
      </c>
      <c r="AO166">
        <f t="shared" si="89"/>
        <v>32.392815139266133</v>
      </c>
    </row>
    <row r="167" spans="9:41" x14ac:dyDescent="0.25">
      <c r="I167">
        <v>174</v>
      </c>
      <c r="J167" s="2">
        <f t="shared" si="60"/>
        <v>260.48513032356624</v>
      </c>
      <c r="K167" s="2">
        <f t="shared" si="61"/>
        <v>760.62399376292592</v>
      </c>
      <c r="L167" s="2">
        <f t="shared" si="62"/>
        <v>267.42640378775508</v>
      </c>
      <c r="M167" s="2">
        <f t="shared" si="63"/>
        <v>6.9412734641888392</v>
      </c>
      <c r="N167" s="2">
        <f t="shared" si="64"/>
        <v>0</v>
      </c>
      <c r="O167">
        <v>174</v>
      </c>
      <c r="P167" s="2">
        <f t="shared" si="77"/>
        <v>2910.0173757903103</v>
      </c>
      <c r="Q167" s="2">
        <f t="shared" si="78"/>
        <v>8497.3335542941932</v>
      </c>
      <c r="R167" s="2">
        <f t="shared" si="79"/>
        <v>2987.562018610462</v>
      </c>
      <c r="S167" s="2">
        <f t="shared" si="65"/>
        <v>77.544642820151694</v>
      </c>
      <c r="T167" s="2">
        <f t="shared" si="66"/>
        <v>0</v>
      </c>
      <c r="U167" s="2">
        <f t="shared" si="67"/>
        <v>60.554520491144679</v>
      </c>
      <c r="V167" s="2">
        <f t="shared" si="68"/>
        <v>0.19689961806469233</v>
      </c>
      <c r="W167" s="2">
        <f t="shared" si="80"/>
        <v>2272.4291505291208</v>
      </c>
      <c r="X167" s="2">
        <f t="shared" si="69"/>
        <v>7.7541182920915865</v>
      </c>
      <c r="Y167" s="2">
        <f t="shared" si="81"/>
        <v>0</v>
      </c>
      <c r="Z167" s="2">
        <f t="shared" si="70"/>
        <v>0</v>
      </c>
      <c r="AA167" s="2">
        <f t="shared" si="82"/>
        <v>6635.5577912325007</v>
      </c>
      <c r="AB167" s="2">
        <f t="shared" si="71"/>
        <v>2.6554940817307084</v>
      </c>
      <c r="AC167" s="2"/>
      <c r="AD167" s="2">
        <f t="shared" si="72"/>
        <v>89.513255999999998</v>
      </c>
      <c r="AE167" s="2">
        <f t="shared" si="73"/>
        <v>0.49643281807372119</v>
      </c>
      <c r="AF167" s="2">
        <f t="shared" si="74"/>
        <v>0.99992493470099886</v>
      </c>
      <c r="AG167" s="2">
        <f t="shared" si="83"/>
        <v>0.26882129878885863</v>
      </c>
      <c r="AH167" s="2">
        <f t="shared" si="84"/>
        <v>3.4668196777837286E-2</v>
      </c>
      <c r="AI167" s="2">
        <f t="shared" si="85"/>
        <v>0.12896372770323852</v>
      </c>
      <c r="AJ167" s="2">
        <f t="shared" si="86"/>
        <v>0.1007106357507451</v>
      </c>
      <c r="AK167" s="2">
        <f t="shared" si="75"/>
        <v>240.73636898476386</v>
      </c>
      <c r="AL167" s="2">
        <f t="shared" si="87"/>
        <v>19.748761338802385</v>
      </c>
      <c r="AM167" s="2">
        <f t="shared" si="76"/>
        <v>744.95093039755443</v>
      </c>
      <c r="AN167" s="2">
        <f t="shared" si="88"/>
        <v>15.673063365371531</v>
      </c>
      <c r="AO167">
        <f t="shared" si="89"/>
        <v>32.509345607876341</v>
      </c>
    </row>
    <row r="168" spans="9:41" x14ac:dyDescent="0.25">
      <c r="I168">
        <v>175</v>
      </c>
      <c r="J168" s="2">
        <f t="shared" si="60"/>
        <v>264.44350344079072</v>
      </c>
      <c r="K168" s="2">
        <f t="shared" si="61"/>
        <v>773.24028755788299</v>
      </c>
      <c r="L168" s="2">
        <f t="shared" si="62"/>
        <v>267.9413933328463</v>
      </c>
      <c r="M168" s="2">
        <f t="shared" si="63"/>
        <v>3.4978898920555821</v>
      </c>
      <c r="N168" s="2">
        <f t="shared" si="64"/>
        <v>0</v>
      </c>
      <c r="O168">
        <v>175</v>
      </c>
      <c r="P168" s="2">
        <f t="shared" si="77"/>
        <v>2937.3570961025407</v>
      </c>
      <c r="Q168" s="2">
        <f t="shared" si="78"/>
        <v>8588.9152733867795</v>
      </c>
      <c r="R168" s="2">
        <f t="shared" si="79"/>
        <v>2976.2105811083288</v>
      </c>
      <c r="S168" s="2">
        <f t="shared" si="65"/>
        <v>38.853485005788116</v>
      </c>
      <c r="T168" s="2">
        <f t="shared" si="66"/>
        <v>0</v>
      </c>
      <c r="U168" s="2">
        <f t="shared" si="67"/>
        <v>30.515012300988758</v>
      </c>
      <c r="V168" s="2">
        <f t="shared" si="68"/>
        <v>9.8656188686071483E-2</v>
      </c>
      <c r="W168" s="2">
        <f t="shared" si="80"/>
        <v>2306.9613422480038</v>
      </c>
      <c r="X168" s="2">
        <f t="shared" si="69"/>
        <v>7.6819461256038881</v>
      </c>
      <c r="Y168" s="2">
        <f t="shared" si="81"/>
        <v>0</v>
      </c>
      <c r="Z168" s="2">
        <f t="shared" si="70"/>
        <v>0</v>
      </c>
      <c r="AA168" s="2">
        <f t="shared" si="82"/>
        <v>6745.620249522105</v>
      </c>
      <c r="AB168" s="2">
        <f t="shared" si="71"/>
        <v>2.6271791309710202</v>
      </c>
      <c r="AC168" s="2"/>
      <c r="AD168" s="2">
        <f t="shared" si="72"/>
        <v>90.027699999999996</v>
      </c>
      <c r="AE168" s="2">
        <f t="shared" si="73"/>
        <v>0.46228571428571463</v>
      </c>
      <c r="AF168" s="2">
        <f t="shared" si="74"/>
        <v>0.99993490604786905</v>
      </c>
      <c r="AG168" s="2">
        <f t="shared" si="83"/>
        <v>0.26575783321245666</v>
      </c>
      <c r="AH168" s="2">
        <f t="shared" si="84"/>
        <v>3.4595118068673665E-2</v>
      </c>
      <c r="AI168" s="2">
        <f t="shared" si="85"/>
        <v>0.13017534666990246</v>
      </c>
      <c r="AJ168" s="2">
        <f t="shared" si="86"/>
        <v>0.10065437301450385</v>
      </c>
      <c r="AK168" s="2">
        <f t="shared" si="75"/>
        <v>244.91089591234183</v>
      </c>
      <c r="AL168" s="2">
        <f t="shared" si="87"/>
        <v>19.53260752844891</v>
      </c>
      <c r="AM168" s="2">
        <f t="shared" si="76"/>
        <v>757.86886935203665</v>
      </c>
      <c r="AN168" s="2">
        <f t="shared" si="88"/>
        <v>15.37141820584633</v>
      </c>
      <c r="AO168">
        <f t="shared" si="89"/>
        <v>32.627259122498309</v>
      </c>
    </row>
    <row r="169" spans="9:41" x14ac:dyDescent="0.25">
      <c r="I169">
        <v>176</v>
      </c>
      <c r="J169" s="2">
        <f t="shared" si="60"/>
        <v>268.45199999999994</v>
      </c>
      <c r="K169" s="2">
        <f t="shared" si="61"/>
        <v>786.00873837410597</v>
      </c>
      <c r="L169" s="2">
        <f t="shared" si="62"/>
        <v>268.452</v>
      </c>
      <c r="M169" s="2">
        <f t="shared" si="63"/>
        <v>5.6843418860808015E-14</v>
      </c>
      <c r="N169" s="2">
        <f t="shared" si="64"/>
        <v>0</v>
      </c>
      <c r="O169">
        <v>176</v>
      </c>
      <c r="P169" s="2">
        <f t="shared" si="77"/>
        <v>2964.9397301658764</v>
      </c>
      <c r="Q169" s="2">
        <f t="shared" si="78"/>
        <v>8681.1368015993303</v>
      </c>
      <c r="R169" s="2">
        <f t="shared" si="79"/>
        <v>2964.9397301658769</v>
      </c>
      <c r="S169" s="2">
        <f t="shared" si="65"/>
        <v>4.5474735088646412E-13</v>
      </c>
      <c r="T169" s="2">
        <f t="shared" si="66"/>
        <v>0</v>
      </c>
      <c r="U169" s="2">
        <f t="shared" si="67"/>
        <v>3.5919341550034469E-13</v>
      </c>
      <c r="V169" s="2">
        <f t="shared" si="68"/>
        <v>1.1546888209626693E-15</v>
      </c>
      <c r="W169" s="2">
        <f t="shared" si="80"/>
        <v>2341.9308025762302</v>
      </c>
      <c r="X169" s="2">
        <f t="shared" si="69"/>
        <v>7.6104814996214447</v>
      </c>
      <c r="Y169" s="2">
        <f t="shared" si="81"/>
        <v>0</v>
      </c>
      <c r="Z169" s="2">
        <f t="shared" si="70"/>
        <v>0</v>
      </c>
      <c r="AA169" s="2">
        <f t="shared" si="82"/>
        <v>6857.0101004738308</v>
      </c>
      <c r="AB169" s="2">
        <f t="shared" si="71"/>
        <v>2.599270058705089</v>
      </c>
      <c r="AC169" s="2"/>
      <c r="AD169" s="2">
        <f t="shared" si="72"/>
        <v>90.542144000000008</v>
      </c>
      <c r="AE169" s="2">
        <f t="shared" si="73"/>
        <v>0.42871900826446208</v>
      </c>
      <c r="AF169" s="2">
        <f t="shared" si="74"/>
        <v>0.9999440156691134</v>
      </c>
      <c r="AG169" s="2">
        <f t="shared" si="83"/>
        <v>0.26274643731054631</v>
      </c>
      <c r="AH169" s="2">
        <f t="shared" si="84"/>
        <v>3.4524285660981598E-2</v>
      </c>
      <c r="AI169" s="2">
        <f t="shared" si="85"/>
        <v>0.13139773088598158</v>
      </c>
      <c r="AJ169" s="2">
        <f t="shared" si="86"/>
        <v>0.10060007075891636</v>
      </c>
      <c r="AK169" s="2">
        <f t="shared" si="75"/>
        <v>249.13340538279255</v>
      </c>
      <c r="AL169" s="2">
        <f t="shared" si="87"/>
        <v>19.318594617207417</v>
      </c>
      <c r="AM169" s="2">
        <f t="shared" si="76"/>
        <v>770.93528873806565</v>
      </c>
      <c r="AN169" s="2">
        <f t="shared" si="88"/>
        <v>15.073449636040275</v>
      </c>
      <c r="AO169">
        <f t="shared" si="89"/>
        <v>32.746515591301616</v>
      </c>
    </row>
    <row r="170" spans="9:41" x14ac:dyDescent="0.25">
      <c r="I170">
        <v>177</v>
      </c>
      <c r="J170" s="2">
        <f t="shared" si="60"/>
        <v>272.5108625583901</v>
      </c>
      <c r="K170" s="2">
        <f t="shared" si="61"/>
        <v>798.93015719699088</v>
      </c>
      <c r="L170" s="2">
        <f t="shared" si="62"/>
        <v>268.95827338314245</v>
      </c>
      <c r="M170" s="2">
        <f t="shared" si="63"/>
        <v>0</v>
      </c>
      <c r="N170" s="2">
        <f t="shared" si="64"/>
        <v>0</v>
      </c>
      <c r="O170">
        <v>177</v>
      </c>
      <c r="P170" s="2">
        <f t="shared" si="77"/>
        <v>2992.7638246053116</v>
      </c>
      <c r="Q170" s="2">
        <f t="shared" si="78"/>
        <v>8773.9962010984964</v>
      </c>
      <c r="R170" s="2">
        <f t="shared" si="79"/>
        <v>2953.7486445587265</v>
      </c>
      <c r="S170" s="2">
        <f t="shared" si="65"/>
        <v>0</v>
      </c>
      <c r="T170" s="2">
        <f t="shared" si="66"/>
        <v>0</v>
      </c>
      <c r="U170" s="2">
        <f t="shared" si="67"/>
        <v>0</v>
      </c>
      <c r="V170" s="2">
        <f t="shared" si="68"/>
        <v>0</v>
      </c>
      <c r="W170" s="2">
        <f t="shared" si="80"/>
        <v>2377.3396475426202</v>
      </c>
      <c r="X170" s="2">
        <f t="shared" si="69"/>
        <v>7.5397259143547153</v>
      </c>
      <c r="Y170" s="2">
        <f t="shared" si="81"/>
        <v>0</v>
      </c>
      <c r="Z170" s="2">
        <f t="shared" si="70"/>
        <v>0</v>
      </c>
      <c r="AA170" s="2">
        <f t="shared" si="82"/>
        <v>6969.7344189899986</v>
      </c>
      <c r="AB170" s="2">
        <f t="shared" si="71"/>
        <v>2.5717607401169071</v>
      </c>
      <c r="AC170" s="2"/>
      <c r="AD170" s="2">
        <f t="shared" si="72"/>
        <v>91.056588000000005</v>
      </c>
      <c r="AE170" s="2">
        <f t="shared" si="73"/>
        <v>0.39571962079862111</v>
      </c>
      <c r="AF170" s="2">
        <f t="shared" si="74"/>
        <v>0.9999523023061947</v>
      </c>
      <c r="AG170" s="2">
        <f t="shared" si="83"/>
        <v>0.25978593769770769</v>
      </c>
      <c r="AH170" s="2">
        <f t="shared" si="84"/>
        <v>3.4455620887107713E-2</v>
      </c>
      <c r="AI170" s="2">
        <f t="shared" si="85"/>
        <v>0.13263081594201218</v>
      </c>
      <c r="AJ170" s="2">
        <f t="shared" si="86"/>
        <v>0.10054765675727562</v>
      </c>
      <c r="AK170" s="2">
        <f t="shared" si="75"/>
        <v>253.40417158207504</v>
      </c>
      <c r="AL170" s="2">
        <f t="shared" si="87"/>
        <v>19.106690976315054</v>
      </c>
      <c r="AM170" s="2">
        <f t="shared" si="76"/>
        <v>784.15103701524947</v>
      </c>
      <c r="AN170" s="2">
        <f t="shared" si="88"/>
        <v>14.779120181741387</v>
      </c>
      <c r="AO170">
        <f t="shared" si="89"/>
        <v>32.867076291122522</v>
      </c>
    </row>
    <row r="171" spans="9:41" x14ac:dyDescent="0.25">
      <c r="I171">
        <v>178</v>
      </c>
      <c r="J171" s="2">
        <f t="shared" si="60"/>
        <v>276.62033441030661</v>
      </c>
      <c r="K171" s="2">
        <f t="shared" si="61"/>
        <v>812.00535599480065</v>
      </c>
      <c r="L171" s="2">
        <f t="shared" si="62"/>
        <v>269.46026237671168</v>
      </c>
      <c r="M171" s="2">
        <f t="shared" si="63"/>
        <v>0</v>
      </c>
      <c r="N171" s="2">
        <f t="shared" si="64"/>
        <v>0</v>
      </c>
      <c r="O171">
        <v>178</v>
      </c>
      <c r="P171" s="2">
        <f t="shared" si="77"/>
        <v>3020.8279667559777</v>
      </c>
      <c r="Q171" s="2">
        <f t="shared" si="78"/>
        <v>8867.4915883311296</v>
      </c>
      <c r="R171" s="2">
        <f t="shared" si="79"/>
        <v>2942.6365138782285</v>
      </c>
      <c r="S171" s="2">
        <f t="shared" si="65"/>
        <v>0</v>
      </c>
      <c r="T171" s="2">
        <f t="shared" si="66"/>
        <v>0</v>
      </c>
      <c r="U171" s="2">
        <f t="shared" si="67"/>
        <v>0</v>
      </c>
      <c r="V171" s="2">
        <f t="shared" si="68"/>
        <v>0</v>
      </c>
      <c r="W171" s="2">
        <f t="shared" si="80"/>
        <v>2413.1899996067627</v>
      </c>
      <c r="X171" s="2">
        <f t="shared" si="69"/>
        <v>7.4696802374190829</v>
      </c>
      <c r="Y171" s="2">
        <f t="shared" si="81"/>
        <v>0</v>
      </c>
      <c r="Z171" s="2">
        <f t="shared" si="70"/>
        <v>0</v>
      </c>
      <c r="AA171" s="2">
        <f t="shared" si="82"/>
        <v>7083.800288547307</v>
      </c>
      <c r="AB171" s="2">
        <f t="shared" si="71"/>
        <v>2.5446450937278735</v>
      </c>
      <c r="AC171" s="2"/>
      <c r="AD171" s="2">
        <f t="shared" si="72"/>
        <v>91.571032000000002</v>
      </c>
      <c r="AE171" s="2">
        <f t="shared" si="73"/>
        <v>0.36327483903547542</v>
      </c>
      <c r="AF171" s="2">
        <f t="shared" si="74"/>
        <v>0.99995980297270681</v>
      </c>
      <c r="AG171" s="2">
        <f t="shared" si="83"/>
        <v>0.25687519385593627</v>
      </c>
      <c r="AH171" s="2">
        <f t="shared" si="84"/>
        <v>3.4389048217771043E-2</v>
      </c>
      <c r="AI171" s="2">
        <f t="shared" si="85"/>
        <v>0.13387453923268866</v>
      </c>
      <c r="AJ171" s="2">
        <f t="shared" si="86"/>
        <v>0.10049706174083121</v>
      </c>
      <c r="AK171" s="2">
        <f t="shared" si="75"/>
        <v>257.7234686961487</v>
      </c>
      <c r="AL171" s="2">
        <f t="shared" si="87"/>
        <v>18.896865714157919</v>
      </c>
      <c r="AM171" s="2">
        <f t="shared" si="76"/>
        <v>797.51696264319764</v>
      </c>
      <c r="AN171" s="2">
        <f t="shared" si="88"/>
        <v>14.488393351602969</v>
      </c>
      <c r="AO171">
        <f t="shared" si="89"/>
        <v>32.988903813555119</v>
      </c>
    </row>
    <row r="172" spans="9:41" x14ac:dyDescent="0.25">
      <c r="I172">
        <v>179</v>
      </c>
      <c r="J172" s="2">
        <f t="shared" si="60"/>
        <v>280.78065956665324</v>
      </c>
      <c r="K172" s="2">
        <f t="shared" si="61"/>
        <v>825.23514769120834</v>
      </c>
      <c r="L172" s="2">
        <f t="shared" si="62"/>
        <v>269.95801518746276</v>
      </c>
      <c r="M172" s="2">
        <f t="shared" si="63"/>
        <v>0</v>
      </c>
      <c r="N172" s="2">
        <f t="shared" si="64"/>
        <v>0</v>
      </c>
      <c r="O172">
        <v>179</v>
      </c>
      <c r="P172" s="2">
        <f t="shared" si="77"/>
        <v>3049.130783302388</v>
      </c>
      <c r="Q172" s="2">
        <f t="shared" si="78"/>
        <v>8961.621132209908</v>
      </c>
      <c r="R172" s="2">
        <f t="shared" si="79"/>
        <v>2931.6025383575452</v>
      </c>
      <c r="S172" s="2">
        <f t="shared" si="65"/>
        <v>0</v>
      </c>
      <c r="T172" s="2">
        <f t="shared" si="66"/>
        <v>0</v>
      </c>
      <c r="U172" s="2">
        <f t="shared" si="67"/>
        <v>0</v>
      </c>
      <c r="V172" s="2">
        <f t="shared" si="68"/>
        <v>0</v>
      </c>
      <c r="W172" s="2">
        <f t="shared" si="80"/>
        <v>2449.4839874793843</v>
      </c>
      <c r="X172" s="2">
        <f t="shared" si="69"/>
        <v>7.400344743324256</v>
      </c>
      <c r="Y172" s="2">
        <f t="shared" si="81"/>
        <v>0</v>
      </c>
      <c r="Z172" s="2">
        <f t="shared" si="70"/>
        <v>0</v>
      </c>
      <c r="AA172" s="2">
        <f t="shared" si="82"/>
        <v>7199.2148009572875</v>
      </c>
      <c r="AB172" s="2">
        <f t="shared" si="71"/>
        <v>2.5179170856507334</v>
      </c>
      <c r="AC172" s="2"/>
      <c r="AD172" s="2">
        <f t="shared" si="72"/>
        <v>92.085476</v>
      </c>
      <c r="AE172" s="2">
        <f t="shared" si="73"/>
        <v>0.33137230423519881</v>
      </c>
      <c r="AF172" s="2">
        <f t="shared" si="74"/>
        <v>0.99996655303688076</v>
      </c>
      <c r="AG172" s="2">
        <f t="shared" si="83"/>
        <v>0.25401309703603148</v>
      </c>
      <c r="AH172" s="2">
        <f t="shared" si="84"/>
        <v>3.4324495121010809E-2</v>
      </c>
      <c r="AI172" s="2">
        <f t="shared" si="85"/>
        <v>0.13512883989655824</v>
      </c>
      <c r="AJ172" s="2">
        <f t="shared" si="86"/>
        <v>0.10044821926376767</v>
      </c>
      <c r="AK172" s="2">
        <f t="shared" si="75"/>
        <v>262.09157091097285</v>
      </c>
      <c r="AL172" s="2">
        <f t="shared" si="87"/>
        <v>18.689088655680401</v>
      </c>
      <c r="AM172" s="2">
        <f t="shared" si="76"/>
        <v>811.03391408151901</v>
      </c>
      <c r="AN172" s="2">
        <f t="shared" si="88"/>
        <v>14.201233609689353</v>
      </c>
      <c r="AO172">
        <f t="shared" si="89"/>
        <v>33.111962013449201</v>
      </c>
    </row>
    <row r="173" spans="9:41" x14ac:dyDescent="0.25">
      <c r="I173">
        <v>180</v>
      </c>
      <c r="J173" s="2">
        <f t="shared" si="60"/>
        <v>284.99208273498732</v>
      </c>
      <c r="K173" s="2">
        <f t="shared" si="61"/>
        <v>838.6203461387588</v>
      </c>
      <c r="L173" s="2">
        <f t="shared" si="62"/>
        <v>270.45157934604214</v>
      </c>
      <c r="M173" s="2">
        <f t="shared" si="63"/>
        <v>0</v>
      </c>
      <c r="N173" s="2">
        <f t="shared" si="64"/>
        <v>0</v>
      </c>
      <c r="O173">
        <v>180</v>
      </c>
      <c r="P173" s="2">
        <f t="shared" si="77"/>
        <v>3077.6709389704365</v>
      </c>
      <c r="Q173" s="2">
        <f t="shared" si="78"/>
        <v>9056.3830523693632</v>
      </c>
      <c r="R173" s="2">
        <f t="shared" si="79"/>
        <v>2920.6459287010412</v>
      </c>
      <c r="S173" s="2">
        <f t="shared" si="65"/>
        <v>0</v>
      </c>
      <c r="T173" s="2">
        <f t="shared" si="66"/>
        <v>0</v>
      </c>
      <c r="U173" s="2">
        <f t="shared" si="67"/>
        <v>0</v>
      </c>
      <c r="V173" s="2">
        <f t="shared" si="68"/>
        <v>0</v>
      </c>
      <c r="W173" s="2">
        <f t="shared" si="80"/>
        <v>2486.2237459486996</v>
      </c>
      <c r="X173" s="2">
        <f t="shared" si="69"/>
        <v>7.3317191510631314</v>
      </c>
      <c r="Y173" s="2">
        <f t="shared" si="81"/>
        <v>0</v>
      </c>
      <c r="Z173" s="2">
        <f t="shared" si="70"/>
        <v>0</v>
      </c>
      <c r="AA173" s="2">
        <f t="shared" si="82"/>
        <v>7315.985056134803</v>
      </c>
      <c r="AB173" s="2">
        <f t="shared" si="71"/>
        <v>2.4915707334195147</v>
      </c>
      <c r="AC173" s="2"/>
      <c r="AD173" s="2">
        <f t="shared" si="72"/>
        <v>92.599919999999997</v>
      </c>
      <c r="AE173" s="2">
        <f t="shared" si="73"/>
        <v>0.29999999999999982</v>
      </c>
      <c r="AF173" s="2">
        <f t="shared" si="74"/>
        <v>0.99997258629981289</v>
      </c>
      <c r="AG173" s="2">
        <f t="shared" si="83"/>
        <v>0.25119856920158901</v>
      </c>
      <c r="AH173" s="2">
        <f t="shared" si="84"/>
        <v>3.4261891928193157E-2</v>
      </c>
      <c r="AI173" s="2">
        <f t="shared" si="85"/>
        <v>0.13639365875805484</v>
      </c>
      <c r="AJ173" s="2">
        <f t="shared" si="86"/>
        <v>0.10040106557500772</v>
      </c>
      <c r="AK173" s="2">
        <f t="shared" si="75"/>
        <v>266.50875241250662</v>
      </c>
      <c r="AL173" s="2">
        <f t="shared" si="87"/>
        <v>18.483330322480718</v>
      </c>
      <c r="AM173" s="2">
        <f t="shared" si="76"/>
        <v>824.70273978982209</v>
      </c>
      <c r="AN173" s="2">
        <f t="shared" si="88"/>
        <v>13.917606348936681</v>
      </c>
      <c r="AO173">
        <f t="shared" si="89"/>
        <v>33.236215959694526</v>
      </c>
    </row>
    <row r="174" spans="9:41" x14ac:dyDescent="0.25">
      <c r="I174">
        <v>181</v>
      </c>
      <c r="J174" s="2">
        <f t="shared" si="60"/>
        <v>289.25484930027591</v>
      </c>
      <c r="K174" s="2">
        <f t="shared" si="61"/>
        <v>852.16176609320962</v>
      </c>
      <c r="L174" s="2">
        <f t="shared" si="62"/>
        <v>270.94100171833435</v>
      </c>
      <c r="M174" s="2">
        <f t="shared" si="63"/>
        <v>0</v>
      </c>
      <c r="N174" s="2">
        <f t="shared" si="64"/>
        <v>0</v>
      </c>
      <c r="O174">
        <v>181</v>
      </c>
      <c r="P174" s="2">
        <f t="shared" si="77"/>
        <v>3106.4471352698697</v>
      </c>
      <c r="Q174" s="2">
        <f t="shared" si="78"/>
        <v>9151.775617489151</v>
      </c>
      <c r="R174" s="2">
        <f t="shared" si="79"/>
        <v>2909.7659059168818</v>
      </c>
      <c r="S174" s="2">
        <f t="shared" si="65"/>
        <v>0</v>
      </c>
      <c r="T174" s="2">
        <f t="shared" si="66"/>
        <v>0</v>
      </c>
      <c r="U174" s="2">
        <f t="shared" si="67"/>
        <v>0</v>
      </c>
      <c r="V174" s="2">
        <f t="shared" si="68"/>
        <v>0</v>
      </c>
      <c r="W174" s="2">
        <f t="shared" si="80"/>
        <v>2523.4114157125364</v>
      </c>
      <c r="X174" s="2">
        <f t="shared" si="69"/>
        <v>7.2638026598703789</v>
      </c>
      <c r="Y174" s="2">
        <f t="shared" si="81"/>
        <v>0</v>
      </c>
      <c r="Z174" s="2">
        <f t="shared" si="70"/>
        <v>0</v>
      </c>
      <c r="AA174" s="2">
        <f t="shared" si="82"/>
        <v>7434.1181618741857</v>
      </c>
      <c r="AB174" s="2">
        <f t="shared" si="71"/>
        <v>2.4656001094256226</v>
      </c>
      <c r="AC174" s="2"/>
      <c r="AD174" s="2">
        <f t="shared" si="72"/>
        <v>93.114364000000009</v>
      </c>
      <c r="AE174" s="2">
        <f t="shared" si="73"/>
        <v>0.26914624095723516</v>
      </c>
      <c r="AF174" s="2">
        <f t="shared" si="74"/>
        <v>0.99997793506965227</v>
      </c>
      <c r="AG174" s="2">
        <f>$E$7/(0.5*$E$4*AD174*AD174*$E$8)</f>
        <v>0.24843056201372005</v>
      </c>
      <c r="AH174" s="2">
        <f t="shared" si="84"/>
        <v>3.4201171706687482E-2</v>
      </c>
      <c r="AI174" s="2">
        <f t="shared" si="85"/>
        <v>0.1376689382717681</v>
      </c>
      <c r="AJ174" s="2">
        <f t="shared" si="86"/>
        <v>0.1003555394964618</v>
      </c>
      <c r="AK174" s="2">
        <f t="shared" si="75"/>
        <v>270.97528738670951</v>
      </c>
      <c r="AL174" s="2">
        <f t="shared" si="87"/>
        <v>18.279561913566411</v>
      </c>
      <c r="AM174" s="2">
        <f t="shared" si="76"/>
        <v>838.52428822771617</v>
      </c>
      <c r="AN174" s="2">
        <f t="shared" si="88"/>
        <v>13.637477865493469</v>
      </c>
      <c r="AO174">
        <f t="shared" si="89"/>
        <v>33.3616318881786</v>
      </c>
    </row>
    <row r="175" spans="9:41" x14ac:dyDescent="0.25">
      <c r="I175">
        <v>182</v>
      </c>
      <c r="J175" s="2">
        <f t="shared" si="60"/>
        <v>293.56920530628469</v>
      </c>
      <c r="K175" s="2">
        <f t="shared" si="61"/>
        <v>865.86022318871676</v>
      </c>
      <c r="L175" s="2">
        <f t="shared" si="62"/>
        <v>271.42632851658811</v>
      </c>
      <c r="M175" s="2">
        <f t="shared" si="63"/>
        <v>0</v>
      </c>
      <c r="N175" s="2">
        <f t="shared" si="64"/>
        <v>0</v>
      </c>
      <c r="O175">
        <v>182</v>
      </c>
      <c r="P175" s="2">
        <f t="shared" si="77"/>
        <v>3135.4581092849617</v>
      </c>
      <c r="Q175" s="2">
        <f t="shared" si="78"/>
        <v>9247.7971436816406</v>
      </c>
      <c r="R175" s="2">
        <f t="shared" si="79"/>
        <v>2898.9617011527916</v>
      </c>
      <c r="S175" s="2">
        <f t="shared" si="65"/>
        <v>0</v>
      </c>
      <c r="T175" s="2">
        <f t="shared" si="66"/>
        <v>0</v>
      </c>
      <c r="U175" s="2">
        <f t="shared" si="67"/>
        <v>0</v>
      </c>
      <c r="V175" s="2">
        <f t="shared" si="68"/>
        <v>0</v>
      </c>
      <c r="W175" s="2">
        <f t="shared" si="80"/>
        <v>2561.0491432159706</v>
      </c>
      <c r="X175" s="2">
        <f t="shared" si="69"/>
        <v>7.1965939832204722</v>
      </c>
      <c r="Y175" s="2">
        <f t="shared" si="81"/>
        <v>0</v>
      </c>
      <c r="Z175" s="2">
        <f t="shared" si="70"/>
        <v>0</v>
      </c>
      <c r="AA175" s="2">
        <f t="shared" si="82"/>
        <v>7553.6212336327753</v>
      </c>
      <c r="AB175" s="2">
        <f t="shared" si="71"/>
        <v>2.4399993439882914</v>
      </c>
      <c r="AC175" s="2"/>
      <c r="AD175" s="2">
        <f t="shared" si="72"/>
        <v>93.628808000000006</v>
      </c>
      <c r="AE175" s="2">
        <f t="shared" si="73"/>
        <v>0.23879966187658441</v>
      </c>
      <c r="AF175" s="2">
        <f t="shared" si="74"/>
        <v>0.99998263023197631</v>
      </c>
      <c r="AG175" s="2">
        <f t="shared" ref="AG175:AG238" si="90">$E$7/(0.5*$E$4*AD175*AD175*$E$8)</f>
        <v>0.24570805585471209</v>
      </c>
      <c r="AH175" s="2">
        <f t="shared" si="84"/>
        <v>3.414227013884668E-2</v>
      </c>
      <c r="AI175" s="2">
        <f t="shared" si="85"/>
        <v>0.13895462246885021</v>
      </c>
      <c r="AJ175" s="2">
        <f t="shared" si="86"/>
        <v>0.10031158230736757</v>
      </c>
      <c r="AK175" s="2">
        <f t="shared" si="75"/>
        <v>275.49145001954059</v>
      </c>
      <c r="AL175" s="2">
        <f t="shared" si="87"/>
        <v>18.077755286744107</v>
      </c>
      <c r="AM175" s="2">
        <f t="shared" si="76"/>
        <v>852.49940785480965</v>
      </c>
      <c r="AN175" s="2">
        <f t="shared" si="88"/>
        <v>13.360815333907077</v>
      </c>
      <c r="AO175">
        <f t="shared" si="89"/>
        <v>33.488177156810131</v>
      </c>
    </row>
    <row r="176" spans="9:41" x14ac:dyDescent="0.25">
      <c r="I176">
        <v>183</v>
      </c>
      <c r="J176" s="2">
        <f t="shared" si="60"/>
        <v>297.93539743757879</v>
      </c>
      <c r="K176" s="2">
        <f t="shared" si="61"/>
        <v>879.71653391383484</v>
      </c>
      <c r="L176" s="2">
        <f t="shared" si="62"/>
        <v>271.90760531032504</v>
      </c>
      <c r="M176" s="2">
        <f t="shared" si="63"/>
        <v>0</v>
      </c>
      <c r="N176" s="2">
        <f t="shared" si="64"/>
        <v>0</v>
      </c>
      <c r="O176">
        <v>183</v>
      </c>
      <c r="P176" s="2">
        <f t="shared" si="77"/>
        <v>3164.7026325113429</v>
      </c>
      <c r="Q176" s="2">
        <f t="shared" si="78"/>
        <v>9344.4459929410004</v>
      </c>
      <c r="R176" s="2">
        <f t="shared" si="79"/>
        <v>2888.2325555348889</v>
      </c>
      <c r="S176" s="2">
        <f t="shared" si="65"/>
        <v>0</v>
      </c>
      <c r="T176" s="2">
        <f t="shared" si="66"/>
        <v>0</v>
      </c>
      <c r="U176" s="2">
        <f t="shared" si="67"/>
        <v>0</v>
      </c>
      <c r="V176" s="2">
        <f t="shared" si="68"/>
        <v>0</v>
      </c>
      <c r="W176" s="2">
        <f t="shared" si="80"/>
        <v>2599.1390804943053</v>
      </c>
      <c r="X176" s="2">
        <f t="shared" si="69"/>
        <v>7.1300913811336164</v>
      </c>
      <c r="Y176" s="2">
        <f t="shared" si="81"/>
        <v>0</v>
      </c>
      <c r="Z176" s="2">
        <f t="shared" si="70"/>
        <v>0</v>
      </c>
      <c r="AA176" s="2">
        <f t="shared" si="82"/>
        <v>7674.5013943215445</v>
      </c>
      <c r="AB176" s="2">
        <f t="shared" si="71"/>
        <v>2.4147626280857963</v>
      </c>
      <c r="AC176" s="2"/>
      <c r="AD176" s="2">
        <f t="shared" si="72"/>
        <v>94.143252000000004</v>
      </c>
      <c r="AE176" s="2">
        <f t="shared" si="73"/>
        <v>0.20894920720236421</v>
      </c>
      <c r="AF176" s="2">
        <f t="shared" si="74"/>
        <v>0.99998670131656608</v>
      </c>
      <c r="AG176" s="2">
        <f t="shared" si="90"/>
        <v>0.24303005888893317</v>
      </c>
      <c r="AH176" s="2">
        <f t="shared" si="84"/>
        <v>3.4085125406947261E-2</v>
      </c>
      <c r="AI176" s="2">
        <f t="shared" si="85"/>
        <v>0.14025065690546723</v>
      </c>
      <c r="AJ176" s="2">
        <f t="shared" si="86"/>
        <v>0.10026913763438497</v>
      </c>
      <c r="AK176" s="2">
        <f t="shared" si="75"/>
        <v>280.05751449695919</v>
      </c>
      <c r="AL176" s="2">
        <f t="shared" si="87"/>
        <v>17.8778829406196</v>
      </c>
      <c r="AM176" s="2">
        <f t="shared" si="76"/>
        <v>866.62894713071114</v>
      </c>
      <c r="AN176" s="2">
        <f t="shared" si="88"/>
        <v>13.087586783123706</v>
      </c>
      <c r="AO176">
        <f t="shared" si="89"/>
        <v>33.615820202507372</v>
      </c>
    </row>
    <row r="177" spans="9:41" x14ac:dyDescent="0.25">
      <c r="I177">
        <v>184</v>
      </c>
      <c r="J177" s="2">
        <f t="shared" si="60"/>
        <v>302.35367300210936</v>
      </c>
      <c r="K177" s="2">
        <f t="shared" si="61"/>
        <v>893.73151558830136</v>
      </c>
      <c r="L177" s="2">
        <f t="shared" si="62"/>
        <v>272.38487703703703</v>
      </c>
      <c r="M177" s="2">
        <f t="shared" si="63"/>
        <v>0</v>
      </c>
      <c r="N177" s="2">
        <f t="shared" si="64"/>
        <v>0</v>
      </c>
      <c r="O177">
        <v>184</v>
      </c>
      <c r="P177" s="2">
        <f t="shared" si="77"/>
        <v>3194.1795097369509</v>
      </c>
      <c r="Q177" s="2">
        <f t="shared" si="78"/>
        <v>9441.7205716511562</v>
      </c>
      <c r="R177" s="2">
        <f t="shared" si="79"/>
        <v>2877.5777200095495</v>
      </c>
      <c r="S177" s="2">
        <f t="shared" si="65"/>
        <v>0</v>
      </c>
      <c r="T177" s="2">
        <f t="shared" si="66"/>
        <v>0</v>
      </c>
      <c r="U177" s="2">
        <f t="shared" si="67"/>
        <v>0</v>
      </c>
      <c r="V177" s="2">
        <f t="shared" si="68"/>
        <v>0</v>
      </c>
      <c r="W177" s="2">
        <f t="shared" si="80"/>
        <v>2637.6833850211628</v>
      </c>
      <c r="X177" s="2">
        <f t="shared" si="69"/>
        <v>7.0642926908570187</v>
      </c>
      <c r="Y177" s="2">
        <f t="shared" si="81"/>
        <v>0</v>
      </c>
      <c r="Z177" s="2">
        <f t="shared" si="70"/>
        <v>0</v>
      </c>
      <c r="AA177" s="2">
        <f t="shared" si="82"/>
        <v>7796.765774102565</v>
      </c>
      <c r="AB177" s="2">
        <f t="shared" si="71"/>
        <v>2.3898842157721183</v>
      </c>
      <c r="AC177" s="2"/>
      <c r="AD177" s="2">
        <f t="shared" si="72"/>
        <v>94.657696000000001</v>
      </c>
      <c r="AE177" s="2">
        <f t="shared" si="73"/>
        <v>0.17958412098298693</v>
      </c>
      <c r="AF177" s="2">
        <f t="shared" si="74"/>
        <v>0.99999017656078215</v>
      </c>
      <c r="AG177" s="2">
        <f t="shared" si="90"/>
        <v>0.24039560615936567</v>
      </c>
      <c r="AH177" s="2">
        <f t="shared" si="84"/>
        <v>3.4029678083766036E-2</v>
      </c>
      <c r="AI177" s="2">
        <f t="shared" si="85"/>
        <v>0.14155698861320581</v>
      </c>
      <c r="AJ177" s="2">
        <f t="shared" si="86"/>
        <v>0.10022815134713212</v>
      </c>
      <c r="AK177" s="2">
        <f t="shared" si="75"/>
        <v>284.67375500492454</v>
      </c>
      <c r="AL177" s="2">
        <f t="shared" si="87"/>
        <v>17.679917997184837</v>
      </c>
      <c r="AM177" s="2">
        <f t="shared" si="76"/>
        <v>880.91375451503029</v>
      </c>
      <c r="AN177" s="2">
        <f t="shared" si="88"/>
        <v>12.817761073271109</v>
      </c>
      <c r="AO177">
        <f t="shared" si="89"/>
        <v>33.744530500055177</v>
      </c>
    </row>
    <row r="178" spans="9:41" x14ac:dyDescent="0.25">
      <c r="I178">
        <v>185</v>
      </c>
      <c r="J178" s="2">
        <f t="shared" si="60"/>
        <v>306.8242799143656</v>
      </c>
      <c r="K178" s="2">
        <f t="shared" si="61"/>
        <v>907.90598634056937</v>
      </c>
      <c r="L178" s="2">
        <f t="shared" si="62"/>
        <v>272.85818801267635</v>
      </c>
      <c r="M178" s="2">
        <f t="shared" si="63"/>
        <v>0</v>
      </c>
      <c r="N178" s="2">
        <f t="shared" si="64"/>
        <v>0</v>
      </c>
      <c r="O178">
        <v>185</v>
      </c>
      <c r="P178" s="2">
        <f t="shared" si="77"/>
        <v>3223.8875779652071</v>
      </c>
      <c r="Q178" s="2">
        <f t="shared" si="78"/>
        <v>9539.6193291499949</v>
      </c>
      <c r="R178" s="2">
        <f t="shared" si="79"/>
        <v>2866.9964551882135</v>
      </c>
      <c r="S178" s="2">
        <f t="shared" si="65"/>
        <v>0</v>
      </c>
      <c r="T178" s="2">
        <f t="shared" si="66"/>
        <v>0</v>
      </c>
      <c r="U178" s="2">
        <f t="shared" si="67"/>
        <v>0</v>
      </c>
      <c r="V178" s="2">
        <f t="shared" si="68"/>
        <v>0</v>
      </c>
      <c r="W178" s="2">
        <f t="shared" si="80"/>
        <v>2676.6842195615022</v>
      </c>
      <c r="X178" s="2">
        <f t="shared" si="69"/>
        <v>6.9991953559875402</v>
      </c>
      <c r="Y178" s="2">
        <f t="shared" si="81"/>
        <v>0</v>
      </c>
      <c r="Z178" s="2">
        <f t="shared" si="70"/>
        <v>0</v>
      </c>
      <c r="AA178" s="2">
        <f t="shared" si="82"/>
        <v>7920.4215101930113</v>
      </c>
      <c r="AB178" s="2">
        <f t="shared" si="71"/>
        <v>2.3653584263021701</v>
      </c>
      <c r="AC178" s="2"/>
      <c r="AD178" s="2">
        <f t="shared" si="72"/>
        <v>95.172139999999999</v>
      </c>
      <c r="AE178" s="2">
        <f t="shared" si="73"/>
        <v>0.15069393718042301</v>
      </c>
      <c r="AF178" s="2">
        <f t="shared" si="74"/>
        <v>0.99999308296972989</v>
      </c>
      <c r="AG178" s="2">
        <f t="shared" si="90"/>
        <v>0.23780375871823181</v>
      </c>
      <c r="AH178" s="2">
        <f t="shared" si="84"/>
        <v>3.3975871028488994E-2</v>
      </c>
      <c r="AI178" s="2">
        <f t="shared" si="85"/>
        <v>0.14287356605135168</v>
      </c>
      <c r="AJ178" s="2">
        <f t="shared" si="86"/>
        <v>0.10018857145886644</v>
      </c>
      <c r="AK178" s="2">
        <f t="shared" si="75"/>
        <v>289.34044572939604</v>
      </c>
      <c r="AL178" s="2">
        <f t="shared" si="87"/>
        <v>17.483834184969577</v>
      </c>
      <c r="AM178" s="2">
        <f t="shared" si="76"/>
        <v>895.35467846737527</v>
      </c>
      <c r="AN178" s="2">
        <f t="shared" si="88"/>
        <v>12.551307873194149</v>
      </c>
      <c r="AO178">
        <f t="shared" si="89"/>
        <v>33.874278522740028</v>
      </c>
    </row>
    <row r="179" spans="9:41" x14ac:dyDescent="0.25">
      <c r="I179">
        <v>186</v>
      </c>
      <c r="J179" s="2">
        <f t="shared" si="60"/>
        <v>311.34746667906944</v>
      </c>
      <c r="K179" s="2">
        <f t="shared" si="61"/>
        <v>922.24076508607016</v>
      </c>
      <c r="L179" s="2">
        <f t="shared" si="62"/>
        <v>273.32758194194315</v>
      </c>
      <c r="M179" s="2">
        <f t="shared" si="63"/>
        <v>0</v>
      </c>
      <c r="N179" s="2">
        <f t="shared" si="64"/>
        <v>0</v>
      </c>
      <c r="O179">
        <v>186</v>
      </c>
      <c r="P179" s="2">
        <f t="shared" si="77"/>
        <v>3253.8257053786083</v>
      </c>
      <c r="Q179" s="2">
        <f t="shared" si="78"/>
        <v>9638.1407563475168</v>
      </c>
      <c r="R179" s="2">
        <f t="shared" si="79"/>
        <v>2856.4880311950856</v>
      </c>
      <c r="S179" s="2">
        <f t="shared" si="65"/>
        <v>0</v>
      </c>
      <c r="T179" s="2">
        <f t="shared" si="66"/>
        <v>0</v>
      </c>
      <c r="U179" s="2">
        <f t="shared" si="67"/>
        <v>0</v>
      </c>
      <c r="V179" s="2">
        <f t="shared" si="68"/>
        <v>0</v>
      </c>
      <c r="W179" s="2">
        <f t="shared" si="80"/>
        <v>2716.1437520293739</v>
      </c>
      <c r="X179" s="2">
        <f t="shared" si="69"/>
        <v>6.9347964541003044</v>
      </c>
      <c r="Y179" s="2">
        <f t="shared" si="81"/>
        <v>0</v>
      </c>
      <c r="Z179" s="2">
        <f t="shared" si="70"/>
        <v>0</v>
      </c>
      <c r="AA179" s="2">
        <f t="shared" si="82"/>
        <v>8045.4757466755218</v>
      </c>
      <c r="AB179" s="2">
        <f t="shared" si="71"/>
        <v>2.3411796459871499</v>
      </c>
      <c r="AC179" s="2"/>
      <c r="AD179" s="2">
        <f t="shared" si="72"/>
        <v>95.686583999999996</v>
      </c>
      <c r="AE179" s="2">
        <f t="shared" si="73"/>
        <v>0.12226847034339317</v>
      </c>
      <c r="AF179" s="2">
        <f t="shared" si="74"/>
        <v>0.99999544637338711</v>
      </c>
      <c r="AG179" s="2">
        <f t="shared" si="90"/>
        <v>0.23525360279024993</v>
      </c>
      <c r="AH179" s="2">
        <f t="shared" si="84"/>
        <v>3.3923649287666204E-2</v>
      </c>
      <c r="AI179" s="2">
        <f t="shared" si="85"/>
        <v>0.14420033906095897</v>
      </c>
      <c r="AJ179" s="2">
        <f t="shared" si="86"/>
        <v>0.10015034803203257</v>
      </c>
      <c r="AK179" s="2">
        <f t="shared" si="75"/>
        <v>294.0578608563327</v>
      </c>
      <c r="AL179" s="2">
        <f t="shared" si="87"/>
        <v>17.289605822736736</v>
      </c>
      <c r="AM179" s="2">
        <f t="shared" si="76"/>
        <v>909.95256744735502</v>
      </c>
      <c r="AN179" s="2">
        <f t="shared" si="88"/>
        <v>12.288197638715175</v>
      </c>
      <c r="AO179">
        <f t="shared" si="89"/>
        <v>34.005035704677347</v>
      </c>
    </row>
    <row r="180" spans="9:41" x14ac:dyDescent="0.25">
      <c r="I180">
        <v>187</v>
      </c>
      <c r="J180" s="2">
        <f t="shared" si="60"/>
        <v>315.92348237539483</v>
      </c>
      <c r="K180" s="2">
        <f t="shared" si="61"/>
        <v>936.73667150617075</v>
      </c>
      <c r="L180" s="2">
        <f t="shared" si="62"/>
        <v>273.7931019283746</v>
      </c>
      <c r="M180" s="2">
        <f t="shared" si="63"/>
        <v>0</v>
      </c>
      <c r="N180" s="2">
        <f t="shared" si="64"/>
        <v>0</v>
      </c>
      <c r="O180">
        <v>187</v>
      </c>
      <c r="P180" s="2">
        <f t="shared" si="77"/>
        <v>3283.9927903410221</v>
      </c>
      <c r="Q180" s="2">
        <f t="shared" si="78"/>
        <v>9737.2833843955468</v>
      </c>
      <c r="R180" s="2">
        <f t="shared" si="79"/>
        <v>2846.051727517658</v>
      </c>
      <c r="S180" s="2">
        <f t="shared" si="65"/>
        <v>0</v>
      </c>
      <c r="T180" s="2">
        <f t="shared" si="66"/>
        <v>0</v>
      </c>
      <c r="U180" s="2">
        <f t="shared" si="67"/>
        <v>0</v>
      </c>
      <c r="V180" s="2">
        <f t="shared" si="68"/>
        <v>0</v>
      </c>
      <c r="W180" s="2">
        <f t="shared" si="80"/>
        <v>2756.0641553502528</v>
      </c>
      <c r="X180" s="2">
        <f t="shared" si="69"/>
        <v>6.8710927229462051</v>
      </c>
      <c r="Y180" s="2">
        <f t="shared" si="81"/>
        <v>0</v>
      </c>
      <c r="Z180" s="2">
        <f t="shared" si="70"/>
        <v>0</v>
      </c>
      <c r="AA180" s="2">
        <f t="shared" si="82"/>
        <v>8171.9356343146401</v>
      </c>
      <c r="AB180" s="2">
        <f t="shared" si="71"/>
        <v>2.3173423298002045</v>
      </c>
      <c r="AC180" s="2"/>
      <c r="AD180" s="2">
        <f t="shared" si="72"/>
        <v>96.201028000000008</v>
      </c>
      <c r="AE180" s="2">
        <f t="shared" si="73"/>
        <v>9.4297806628728331E-2</v>
      </c>
      <c r="AF180" s="2">
        <f t="shared" si="74"/>
        <v>0.99999729148086514</v>
      </c>
      <c r="AG180" s="2">
        <f t="shared" si="90"/>
        <v>0.23274424896712756</v>
      </c>
      <c r="AH180" s="2">
        <f t="shared" si="84"/>
        <v>3.3872960000943038E-2</v>
      </c>
      <c r="AI180" s="2">
        <f t="shared" si="85"/>
        <v>0.14553725882063451</v>
      </c>
      <c r="AJ180" s="2">
        <f t="shared" si="86"/>
        <v>0.10011343308841525</v>
      </c>
      <c r="AK180" s="2">
        <f t="shared" si="75"/>
        <v>298.82627457169428</v>
      </c>
      <c r="AL180" s="2">
        <f t="shared" si="87"/>
        <v>17.097207803700563</v>
      </c>
      <c r="AM180" s="2">
        <f t="shared" si="76"/>
        <v>924.70826991457898</v>
      </c>
      <c r="AN180" s="2">
        <f t="shared" si="88"/>
        <v>12.028401591591718</v>
      </c>
      <c r="AO180">
        <f t="shared" si="89"/>
        <v>34.136774404749829</v>
      </c>
    </row>
    <row r="181" spans="9:41" x14ac:dyDescent="0.25">
      <c r="I181">
        <v>188</v>
      </c>
      <c r="J181" s="2">
        <f t="shared" si="60"/>
        <v>320.55257664168852</v>
      </c>
      <c r="K181" s="2">
        <f t="shared" si="61"/>
        <v>951.39452602780125</v>
      </c>
      <c r="L181" s="2">
        <f t="shared" si="62"/>
        <v>274.25479048424103</v>
      </c>
      <c r="M181" s="2">
        <f t="shared" si="63"/>
        <v>0</v>
      </c>
      <c r="N181" s="2">
        <f t="shared" si="64"/>
        <v>0</v>
      </c>
      <c r="O181">
        <v>188</v>
      </c>
      <c r="P181" s="2">
        <f t="shared" si="77"/>
        <v>3314.3877604370118</v>
      </c>
      <c r="Q181" s="2">
        <f t="shared" si="78"/>
        <v>9837.0457834068275</v>
      </c>
      <c r="R181" s="2">
        <f t="shared" si="79"/>
        <v>2835.6868328600103</v>
      </c>
      <c r="S181" s="2">
        <f t="shared" si="65"/>
        <v>0</v>
      </c>
      <c r="T181" s="2">
        <f t="shared" si="66"/>
        <v>0</v>
      </c>
      <c r="U181" s="2">
        <f t="shared" si="67"/>
        <v>0</v>
      </c>
      <c r="V181" s="2">
        <f t="shared" si="68"/>
        <v>0</v>
      </c>
      <c r="W181" s="2">
        <f t="shared" si="80"/>
        <v>2796.4476073277469</v>
      </c>
      <c r="X181" s="2">
        <f t="shared" si="69"/>
        <v>6.8080805852797353</v>
      </c>
      <c r="Y181" s="2">
        <f t="shared" si="81"/>
        <v>0</v>
      </c>
      <c r="Z181" s="2">
        <f t="shared" si="70"/>
        <v>0</v>
      </c>
      <c r="AA181" s="2">
        <f t="shared" si="82"/>
        <v>8299.8083303790645</v>
      </c>
      <c r="AB181" s="2">
        <f t="shared" si="71"/>
        <v>2.2938410027512632</v>
      </c>
      <c r="AC181" s="2"/>
      <c r="AD181" s="2">
        <f t="shared" si="72"/>
        <v>96.715472000000005</v>
      </c>
      <c r="AE181" s="2">
        <f t="shared" si="73"/>
        <v>6.6772295156179329E-2</v>
      </c>
      <c r="AF181" s="2">
        <f t="shared" si="74"/>
        <v>0.99999864193195587</v>
      </c>
      <c r="AG181" s="2">
        <f t="shared" si="90"/>
        <v>0.23027483143196822</v>
      </c>
      <c r="AH181" s="2">
        <f t="shared" si="84"/>
        <v>3.3823752311314112E-2</v>
      </c>
      <c r="AI181" s="2">
        <f t="shared" si="85"/>
        <v>0.1468842778039636</v>
      </c>
      <c r="AJ181" s="2">
        <f t="shared" si="86"/>
        <v>0.1000777805236505</v>
      </c>
      <c r="AK181" s="2">
        <f t="shared" si="75"/>
        <v>303.64596106143961</v>
      </c>
      <c r="AL181" s="2">
        <f t="shared" si="87"/>
        <v>16.906615580248907</v>
      </c>
      <c r="AM181" s="2">
        <f t="shared" si="76"/>
        <v>939.62263432865518</v>
      </c>
      <c r="AN181" s="2">
        <f t="shared" si="88"/>
        <v>11.771891699146046</v>
      </c>
      <c r="AO181">
        <f t="shared" si="89"/>
        <v>34.269467872079574</v>
      </c>
    </row>
    <row r="182" spans="9:41" x14ac:dyDescent="0.25">
      <c r="I182">
        <v>189</v>
      </c>
      <c r="J182" s="2">
        <f t="shared" si="60"/>
        <v>325.23499966067811</v>
      </c>
      <c r="K182" s="2">
        <f t="shared" si="61"/>
        <v>966.21514980373388</v>
      </c>
      <c r="L182" s="2">
        <f t="shared" si="62"/>
        <v>274.71268954025146</v>
      </c>
      <c r="M182" s="2">
        <f t="shared" si="63"/>
        <v>0</v>
      </c>
      <c r="N182" s="2">
        <f t="shared" si="64"/>
        <v>0</v>
      </c>
      <c r="O182">
        <v>189</v>
      </c>
      <c r="P182" s="2">
        <f t="shared" si="77"/>
        <v>3345.0095715466637</v>
      </c>
      <c r="Q182" s="2">
        <f t="shared" si="78"/>
        <v>9937.4265612214858</v>
      </c>
      <c r="R182" s="2">
        <f t="shared" si="79"/>
        <v>2825.392644998803</v>
      </c>
      <c r="S182" s="2">
        <f t="shared" si="65"/>
        <v>0</v>
      </c>
      <c r="T182" s="2">
        <f t="shared" si="66"/>
        <v>0</v>
      </c>
      <c r="U182" s="2">
        <f t="shared" si="67"/>
        <v>0</v>
      </c>
      <c r="V182" s="2">
        <f t="shared" si="68"/>
        <v>0</v>
      </c>
      <c r="W182" s="2">
        <f t="shared" si="80"/>
        <v>2837.29629051455</v>
      </c>
      <c r="X182" s="2">
        <f t="shared" si="69"/>
        <v>6.7457561723766863</v>
      </c>
      <c r="Y182" s="2">
        <f t="shared" si="81"/>
        <v>0</v>
      </c>
      <c r="Z182" s="2">
        <f t="shared" si="70"/>
        <v>0</v>
      </c>
      <c r="AA182" s="2">
        <f t="shared" si="82"/>
        <v>8429.1009984696393</v>
      </c>
      <c r="AB182" s="2">
        <f t="shared" si="71"/>
        <v>2.2706702610485916</v>
      </c>
      <c r="AC182" s="2"/>
      <c r="AD182" s="2">
        <f t="shared" si="72"/>
        <v>97.229916000000003</v>
      </c>
      <c r="AE182" s="2">
        <f t="shared" si="73"/>
        <v>3.9682539682539097E-2</v>
      </c>
      <c r="AF182" s="2">
        <f t="shared" si="74"/>
        <v>0.9999995203461145</v>
      </c>
      <c r="AG182" s="2">
        <f t="shared" si="90"/>
        <v>0.2278445072123256</v>
      </c>
      <c r="AH182" s="2">
        <f t="shared" si="84"/>
        <v>3.3775977279660668E-2</v>
      </c>
      <c r="AI182" s="2">
        <f t="shared" si="85"/>
        <v>0.1482413497385093</v>
      </c>
      <c r="AJ182" s="2">
        <f t="shared" si="86"/>
        <v>0.10004334602586332</v>
      </c>
      <c r="AK182" s="2">
        <f t="shared" si="75"/>
        <v>308.51719451152803</v>
      </c>
      <c r="AL182" s="2">
        <f t="shared" si="87"/>
        <v>16.717805149150067</v>
      </c>
      <c r="AM182" s="2">
        <f t="shared" si="76"/>
        <v>954.69650914919282</v>
      </c>
      <c r="AN182" s="2">
        <f t="shared" si="88"/>
        <v>11.518640654541064</v>
      </c>
      <c r="AO182">
        <f t="shared" si="89"/>
        <v>34.403090212961445</v>
      </c>
    </row>
    <row r="183" spans="9:41" x14ac:dyDescent="0.25">
      <c r="I183">
        <v>190</v>
      </c>
      <c r="J183" s="2">
        <f t="shared" si="60"/>
        <v>329.97100214514609</v>
      </c>
      <c r="K183" s="2">
        <f t="shared" si="61"/>
        <v>981.19936469348022</v>
      </c>
      <c r="L183" s="2">
        <f t="shared" si="62"/>
        <v>275.16684045507481</v>
      </c>
      <c r="M183" s="2">
        <f t="shared" si="63"/>
        <v>0</v>
      </c>
      <c r="N183" s="2">
        <f t="shared" si="64"/>
        <v>0</v>
      </c>
      <c r="O183">
        <v>190</v>
      </c>
      <c r="P183" s="2">
        <f t="shared" si="77"/>
        <v>3375.857206954407</v>
      </c>
      <c r="Q183" s="2">
        <f t="shared" si="78"/>
        <v>10038.424362218753</v>
      </c>
      <c r="R183" s="2">
        <f t="shared" si="79"/>
        <v>2815.1684706419355</v>
      </c>
      <c r="S183" s="2">
        <f t="shared" si="65"/>
        <v>0</v>
      </c>
      <c r="T183" s="2">
        <f t="shared" si="66"/>
        <v>0</v>
      </c>
      <c r="U183" s="2">
        <f t="shared" si="67"/>
        <v>0</v>
      </c>
      <c r="V183" s="2">
        <f t="shared" si="68"/>
        <v>0</v>
      </c>
      <c r="W183" s="2">
        <f t="shared" si="80"/>
        <v>2878.6123920874684</v>
      </c>
      <c r="X183" s="2">
        <f t="shared" si="69"/>
        <v>6.684115346299583</v>
      </c>
      <c r="Y183" s="2">
        <f t="shared" si="81"/>
        <v>0</v>
      </c>
      <c r="Z183" s="2">
        <f t="shared" si="70"/>
        <v>0</v>
      </c>
      <c r="AA183" s="2">
        <f t="shared" si="82"/>
        <v>8559.8208083526661</v>
      </c>
      <c r="AB183" s="2">
        <f t="shared" si="71"/>
        <v>2.2478247730635519</v>
      </c>
      <c r="AC183" s="2"/>
      <c r="AD183" s="2">
        <f t="shared" si="72"/>
        <v>97.74436</v>
      </c>
      <c r="AE183" s="2">
        <f t="shared" si="73"/>
        <v>1.3019390581717083E-2</v>
      </c>
      <c r="AF183" s="2">
        <f t="shared" si="74"/>
        <v>0.99999994836901362</v>
      </c>
      <c r="AG183" s="2">
        <f t="shared" si="90"/>
        <v>0.22545245546070591</v>
      </c>
      <c r="AH183" s="2">
        <f t="shared" si="84"/>
        <v>3.3729587803346256E-2</v>
      </c>
      <c r="AI183" s="2">
        <f t="shared" si="85"/>
        <v>0.14960842956631706</v>
      </c>
      <c r="AJ183" s="2">
        <f t="shared" si="86"/>
        <v>0.10001008699821266</v>
      </c>
      <c r="AK183" s="2">
        <f t="shared" si="75"/>
        <v>313.44024910791893</v>
      </c>
      <c r="AL183" s="2">
        <f t="shared" si="87"/>
        <v>16.530753037227136</v>
      </c>
      <c r="AM183" s="2">
        <f t="shared" si="76"/>
        <v>969.93074283580086</v>
      </c>
      <c r="AN183" s="2">
        <f t="shared" si="88"/>
        <v>11.268621857679371</v>
      </c>
      <c r="AO183">
        <f t="shared" si="89"/>
        <v>34.537616359188469</v>
      </c>
    </row>
    <row r="184" spans="9:41" x14ac:dyDescent="0.25">
      <c r="I184">
        <v>191</v>
      </c>
      <c r="J184" s="2">
        <f t="shared" si="60"/>
        <v>334.76083532405363</v>
      </c>
      <c r="K184" s="2">
        <f t="shared" si="61"/>
        <v>996.34799324479002</v>
      </c>
      <c r="L184" s="2">
        <f t="shared" si="62"/>
        <v>275.61728402467907</v>
      </c>
      <c r="M184" s="2">
        <f t="shared" si="63"/>
        <v>0</v>
      </c>
      <c r="N184" s="2">
        <f t="shared" si="64"/>
        <v>0</v>
      </c>
      <c r="O184">
        <v>191</v>
      </c>
      <c r="P184" s="2">
        <f t="shared" si="77"/>
        <v>3406.9296764904002</v>
      </c>
      <c r="Q184" s="2">
        <f t="shared" si="78"/>
        <v>10140.037866172175</v>
      </c>
      <c r="R184" s="2">
        <f t="shared" si="79"/>
        <v>2805.0136252897914</v>
      </c>
      <c r="S184" s="2">
        <f t="shared" si="65"/>
        <v>0</v>
      </c>
      <c r="T184" s="2">
        <f t="shared" si="66"/>
        <v>0</v>
      </c>
      <c r="U184" s="2">
        <f t="shared" si="67"/>
        <v>0</v>
      </c>
      <c r="V184" s="2">
        <f t="shared" si="68"/>
        <v>0</v>
      </c>
      <c r="W184" s="2">
        <f t="shared" si="80"/>
        <v>2920.3981037263661</v>
      </c>
      <c r="X184" s="2">
        <f t="shared" si="69"/>
        <v>6.6231537209669131</v>
      </c>
      <c r="Y184" s="2">
        <f t="shared" si="81"/>
        <v>0</v>
      </c>
      <c r="Z184" s="2">
        <f t="shared" si="70"/>
        <v>0</v>
      </c>
      <c r="AA184" s="2">
        <f t="shared" si="82"/>
        <v>8691.9749357985329</v>
      </c>
      <c r="AB184" s="2">
        <f t="shared" si="71"/>
        <v>2.225299280113838</v>
      </c>
      <c r="AC184" s="2"/>
      <c r="AD184" s="2">
        <f t="shared" si="72"/>
        <v>98.258803999999998</v>
      </c>
      <c r="AE184" s="2">
        <f t="shared" si="73"/>
        <v>-1.3226062882047973E-2</v>
      </c>
      <c r="AF184" s="2">
        <f t="shared" si="74"/>
        <v>0.99999994671680281</v>
      </c>
      <c r="AG184" s="2">
        <f t="shared" si="90"/>
        <v>0.22309787676136852</v>
      </c>
      <c r="AH184" s="2">
        <f t="shared" si="84"/>
        <v>3.3684538538658354E-2</v>
      </c>
      <c r="AI184" s="2">
        <f t="shared" si="85"/>
        <v>0.1509854734058641</v>
      </c>
      <c r="AJ184" s="2">
        <f t="shared" si="86"/>
        <v>9.9977962485138308E-2</v>
      </c>
      <c r="AK184" s="2">
        <f t="shared" si="75"/>
        <v>318.41539903657156</v>
      </c>
      <c r="AL184" s="2">
        <f t="shared" si="87"/>
        <v>16.345436287482098</v>
      </c>
      <c r="AM184" s="2">
        <f t="shared" si="76"/>
        <v>985.32618384808791</v>
      </c>
      <c r="AN184" s="2">
        <f t="shared" si="88"/>
        <v>11.021809396702126</v>
      </c>
      <c r="AO184">
        <f t="shared" si="89"/>
        <v>34.673022037703618</v>
      </c>
    </row>
    <row r="185" spans="9:41" x14ac:dyDescent="0.25">
      <c r="I185">
        <v>192</v>
      </c>
      <c r="J185" s="2">
        <f t="shared" si="60"/>
        <v>339.60475092909883</v>
      </c>
      <c r="K185" s="2">
        <f t="shared" si="61"/>
        <v>1011.6618586757287</v>
      </c>
      <c r="L185" s="2">
        <f t="shared" si="62"/>
        <v>276.06406049149342</v>
      </c>
      <c r="M185" s="2">
        <f t="shared" si="63"/>
        <v>0</v>
      </c>
      <c r="N185" s="2">
        <f t="shared" si="64"/>
        <v>0</v>
      </c>
      <c r="O185">
        <v>192</v>
      </c>
      <c r="P185" s="2">
        <f t="shared" si="77"/>
        <v>3438.2260157031469</v>
      </c>
      <c r="Q185" s="2">
        <f t="shared" si="78"/>
        <v>10242.265787146422</v>
      </c>
      <c r="R185" s="2">
        <f t="shared" si="79"/>
        <v>2794.9274330990256</v>
      </c>
      <c r="S185" s="2">
        <f t="shared" si="65"/>
        <v>0</v>
      </c>
      <c r="T185" s="2">
        <f t="shared" si="66"/>
        <v>0</v>
      </c>
      <c r="U185" s="2">
        <f t="shared" si="67"/>
        <v>0</v>
      </c>
      <c r="V185" s="2">
        <f t="shared" si="68"/>
        <v>0</v>
      </c>
      <c r="W185" s="2">
        <f t="shared" si="80"/>
        <v>2962.6556214968987</v>
      </c>
      <c r="X185" s="2">
        <f t="shared" si="69"/>
        <v>6.5628666820803323</v>
      </c>
      <c r="Y185" s="2">
        <f t="shared" si="81"/>
        <v>0</v>
      </c>
      <c r="Z185" s="2">
        <f t="shared" si="70"/>
        <v>0</v>
      </c>
      <c r="AA185" s="2">
        <f t="shared" si="82"/>
        <v>8825.5705624253515</v>
      </c>
      <c r="AB185" s="2">
        <f t="shared" si="71"/>
        <v>2.2030885970795224</v>
      </c>
      <c r="AC185" s="2"/>
      <c r="AD185" s="2">
        <f t="shared" si="72"/>
        <v>98.773247999999995</v>
      </c>
      <c r="AE185" s="2">
        <f t="shared" si="73"/>
        <v>-3.9062499999999556E-2</v>
      </c>
      <c r="AF185" s="2">
        <f t="shared" si="74"/>
        <v>0.99999953521819296</v>
      </c>
      <c r="AG185" s="2">
        <f t="shared" si="90"/>
        <v>0.22077999246233412</v>
      </c>
      <c r="AH185" s="2">
        <f t="shared" si="84"/>
        <v>3.3640785826895704E-2</v>
      </c>
      <c r="AI185" s="2">
        <f t="shared" si="85"/>
        <v>0.15237243851539195</v>
      </c>
      <c r="AJ185" s="2">
        <f t="shared" si="86"/>
        <v>9.9946933102114846E-2</v>
      </c>
      <c r="AK185" s="2">
        <f t="shared" si="75"/>
        <v>323.44291848344506</v>
      </c>
      <c r="AL185" s="2">
        <f t="shared" si="87"/>
        <v>16.161832445653751</v>
      </c>
      <c r="AM185" s="2">
        <f t="shared" si="76"/>
        <v>1000.8836806456625</v>
      </c>
      <c r="AN185" s="2">
        <f t="shared" si="88"/>
        <v>10.778178030066215</v>
      </c>
      <c r="AO185">
        <f t="shared" si="89"/>
        <v>34.809283741516197</v>
      </c>
    </row>
    <row r="186" spans="9:41" x14ac:dyDescent="0.25">
      <c r="I186">
        <v>193</v>
      </c>
      <c r="J186" s="2">
        <f t="shared" si="60"/>
        <v>344.50300118169241</v>
      </c>
      <c r="K186" s="2">
        <f t="shared" si="61"/>
        <v>1027.141784857313</v>
      </c>
      <c r="L186" s="2">
        <f t="shared" si="62"/>
        <v>276.50720955339636</v>
      </c>
      <c r="M186" s="2">
        <f t="shared" si="63"/>
        <v>0</v>
      </c>
      <c r="N186" s="2">
        <f t="shared" si="64"/>
        <v>0</v>
      </c>
      <c r="O186">
        <v>193</v>
      </c>
      <c r="P186" s="2">
        <f t="shared" si="77"/>
        <v>3469.7452850620434</v>
      </c>
      <c r="Q186" s="2">
        <f t="shared" si="78"/>
        <v>10345.106872434028</v>
      </c>
      <c r="R186" s="2">
        <f t="shared" si="79"/>
        <v>2784.9092267488336</v>
      </c>
      <c r="S186" s="2">
        <f t="shared" si="65"/>
        <v>0</v>
      </c>
      <c r="T186" s="2">
        <f t="shared" si="66"/>
        <v>0</v>
      </c>
      <c r="U186" s="2">
        <f t="shared" si="67"/>
        <v>0</v>
      </c>
      <c r="V186" s="2">
        <f t="shared" si="68"/>
        <v>0</v>
      </c>
      <c r="W186" s="2">
        <f t="shared" si="80"/>
        <v>3005.3871457368955</v>
      </c>
      <c r="X186" s="2">
        <f t="shared" si="69"/>
        <v>6.5032494059622348</v>
      </c>
      <c r="Y186" s="2">
        <f t="shared" si="81"/>
        <v>0</v>
      </c>
      <c r="Z186" s="2">
        <f t="shared" si="70"/>
        <v>0</v>
      </c>
      <c r="AA186" s="2">
        <f t="shared" si="82"/>
        <v>8960.6148755474696</v>
      </c>
      <c r="AB186" s="2">
        <f t="shared" si="71"/>
        <v>2.1811876128652239</v>
      </c>
      <c r="AC186" s="2"/>
      <c r="AD186" s="2">
        <f t="shared" si="72"/>
        <v>99.287692000000007</v>
      </c>
      <c r="AE186" s="2">
        <f t="shared" si="73"/>
        <v>-6.4498375795323692E-2</v>
      </c>
      <c r="AF186" s="2">
        <f t="shared" si="74"/>
        <v>0.99999873285448393</v>
      </c>
      <c r="AG186" s="2">
        <f t="shared" si="90"/>
        <v>0.21849804403155745</v>
      </c>
      <c r="AH186" s="2">
        <f t="shared" si="84"/>
        <v>3.359828762391253E-2</v>
      </c>
      <c r="AI186" s="2">
        <f t="shared" si="85"/>
        <v>0.15376928325756528</v>
      </c>
      <c r="AJ186" s="2">
        <f t="shared" si="86"/>
        <v>9.991696096873004E-2</v>
      </c>
      <c r="AK186" s="2">
        <f t="shared" si="75"/>
        <v>328.52308163449902</v>
      </c>
      <c r="AL186" s="2">
        <f t="shared" si="87"/>
        <v>15.979919547193413</v>
      </c>
      <c r="AM186" s="2">
        <f t="shared" si="76"/>
        <v>1016.6040816881344</v>
      </c>
      <c r="AN186" s="2">
        <f t="shared" si="88"/>
        <v>10.537703169178563</v>
      </c>
      <c r="AO186">
        <f t="shared" si="89"/>
        <v>34.946378701823818</v>
      </c>
    </row>
    <row r="187" spans="9:41" x14ac:dyDescent="0.25">
      <c r="I187">
        <v>194</v>
      </c>
      <c r="J187" s="2">
        <f t="shared" si="60"/>
        <v>349.45583878033585</v>
      </c>
      <c r="K187" s="2">
        <f t="shared" si="61"/>
        <v>1042.7885962966793</v>
      </c>
      <c r="L187" s="2">
        <f t="shared" si="62"/>
        <v>276.94677037253467</v>
      </c>
      <c r="M187" s="2">
        <f t="shared" si="63"/>
        <v>0</v>
      </c>
      <c r="N187" s="2">
        <f t="shared" si="64"/>
        <v>0</v>
      </c>
      <c r="O187">
        <v>194</v>
      </c>
      <c r="P187" s="2">
        <f t="shared" si="77"/>
        <v>3501.4865691886175</v>
      </c>
      <c r="Q187" s="2">
        <f t="shared" si="78"/>
        <v>10448.559901530358</v>
      </c>
      <c r="R187" s="2">
        <f t="shared" si="79"/>
        <v>2774.9583473096677</v>
      </c>
      <c r="S187" s="2">
        <f t="shared" si="65"/>
        <v>0</v>
      </c>
      <c r="T187" s="2">
        <f t="shared" si="66"/>
        <v>0</v>
      </c>
      <c r="U187" s="2">
        <f t="shared" si="67"/>
        <v>0</v>
      </c>
      <c r="V187" s="2">
        <f t="shared" si="68"/>
        <v>0</v>
      </c>
      <c r="W187" s="2">
        <f t="shared" si="80"/>
        <v>3048.5948809462466</v>
      </c>
      <c r="X187" s="2">
        <f t="shared" si="69"/>
        <v>6.4442968773542342</v>
      </c>
      <c r="Y187" s="2">
        <f t="shared" si="81"/>
        <v>0</v>
      </c>
      <c r="Z187" s="2">
        <f t="shared" si="70"/>
        <v>0</v>
      </c>
      <c r="AA187" s="2">
        <f t="shared" si="82"/>
        <v>9097.1150680286355</v>
      </c>
      <c r="AB187" s="2">
        <f t="shared" si="71"/>
        <v>2.1595912907208441</v>
      </c>
      <c r="AC187" s="2"/>
      <c r="AD187" s="2">
        <f t="shared" si="72"/>
        <v>99.802136000000004</v>
      </c>
      <c r="AE187" s="2">
        <f t="shared" si="73"/>
        <v>-8.9541927941333199E-2</v>
      </c>
      <c r="AF187" s="2">
        <f t="shared" si="74"/>
        <v>0.99999755779764132</v>
      </c>
      <c r="AG187" s="2">
        <f t="shared" si="90"/>
        <v>0.21625129243627067</v>
      </c>
      <c r="AH187" s="2">
        <f t="shared" si="84"/>
        <v>3.3557003432941573E-2</v>
      </c>
      <c r="AI187" s="2">
        <f t="shared" si="85"/>
        <v>0.15517596706540301</v>
      </c>
      <c r="AJ187" s="2">
        <f t="shared" si="86"/>
        <v>9.9888009644914719E-2</v>
      </c>
      <c r="AK187" s="2">
        <f t="shared" si="75"/>
        <v>333.65616267569237</v>
      </c>
      <c r="AL187" s="2">
        <f t="shared" si="87"/>
        <v>15.799676104643487</v>
      </c>
      <c r="AM187" s="2">
        <f t="shared" si="76"/>
        <v>1032.4882354351118</v>
      </c>
      <c r="AN187" s="2">
        <f t="shared" si="88"/>
        <v>10.300360861567517</v>
      </c>
      <c r="AO187">
        <f t="shared" si="89"/>
        <v>35.084284861284104</v>
      </c>
    </row>
    <row r="188" spans="9:41" x14ac:dyDescent="0.25">
      <c r="I188">
        <v>195</v>
      </c>
      <c r="J188" s="2">
        <f t="shared" si="60"/>
        <v>354.46351688838882</v>
      </c>
      <c r="K188" s="2">
        <f t="shared" si="61"/>
        <v>1058.6031181207757</v>
      </c>
      <c r="L188" s="2">
        <f t="shared" si="62"/>
        <v>277.38278158397571</v>
      </c>
      <c r="M188" s="2">
        <f t="shared" si="63"/>
        <v>0</v>
      </c>
      <c r="N188" s="2">
        <f t="shared" si="64"/>
        <v>0</v>
      </c>
      <c r="O188">
        <v>195</v>
      </c>
      <c r="P188" s="2">
        <f t="shared" si="77"/>
        <v>3533.4489761153027</v>
      </c>
      <c r="Q188" s="2">
        <f t="shared" si="78"/>
        <v>10552.623685145323</v>
      </c>
      <c r="R188" s="2">
        <f t="shared" si="79"/>
        <v>2765.07414411432</v>
      </c>
      <c r="S188" s="2">
        <f t="shared" si="65"/>
        <v>0</v>
      </c>
      <c r="T188" s="2">
        <f t="shared" si="66"/>
        <v>0</v>
      </c>
      <c r="U188" s="2">
        <f t="shared" si="67"/>
        <v>0</v>
      </c>
      <c r="V188" s="2">
        <f t="shared" si="68"/>
        <v>0</v>
      </c>
      <c r="W188" s="2">
        <f t="shared" si="80"/>
        <v>3092.2810356801879</v>
      </c>
      <c r="X188" s="2">
        <f t="shared" si="69"/>
        <v>6.3860039062252687</v>
      </c>
      <c r="Y188" s="2">
        <f t="shared" si="81"/>
        <v>0</v>
      </c>
      <c r="Z188" s="2">
        <f t="shared" si="70"/>
        <v>0</v>
      </c>
      <c r="AA188" s="2">
        <f t="shared" si="82"/>
        <v>9235.0783381397359</v>
      </c>
      <c r="AB188" s="2">
        <f t="shared" si="71"/>
        <v>2.1382946684324273</v>
      </c>
      <c r="AC188" s="2"/>
      <c r="AD188" s="2">
        <f t="shared" si="72"/>
        <v>100.31658</v>
      </c>
      <c r="AE188" s="2">
        <f t="shared" si="73"/>
        <v>-0.11420118343195318</v>
      </c>
      <c r="AF188" s="2">
        <f t="shared" si="74"/>
        <v>0.99999602744652871</v>
      </c>
      <c r="AG188" s="2">
        <f t="shared" si="90"/>
        <v>0.21403901754454921</v>
      </c>
      <c r="AH188" s="2">
        <f t="shared" si="84"/>
        <v>3.3516894240527707E-2</v>
      </c>
      <c r="AI188" s="2">
        <f t="shared" si="85"/>
        <v>0.1565924504094289</v>
      </c>
      <c r="AJ188" s="2">
        <f t="shared" si="86"/>
        <v>9.9860044070161386E-2</v>
      </c>
      <c r="AK188" s="2">
        <f t="shared" si="75"/>
        <v>338.84243579298453</v>
      </c>
      <c r="AL188" s="2">
        <f t="shared" si="87"/>
        <v>15.621081095404302</v>
      </c>
      <c r="AM188" s="2">
        <f t="shared" si="76"/>
        <v>1048.5369903462035</v>
      </c>
      <c r="AN188" s="2">
        <f t="shared" si="88"/>
        <v>10.066127774572033</v>
      </c>
      <c r="AO188">
        <f t="shared" si="89"/>
        <v>35.222980848383216</v>
      </c>
    </row>
    <row r="189" spans="9:41" x14ac:dyDescent="0.25">
      <c r="I189">
        <v>196</v>
      </c>
      <c r="J189" s="2">
        <f t="shared" si="60"/>
        <v>359.52628912221019</v>
      </c>
      <c r="K189" s="2">
        <f t="shared" si="61"/>
        <v>1074.5861760605483</v>
      </c>
      <c r="L189" s="2">
        <f t="shared" si="62"/>
        <v>277.81528130419696</v>
      </c>
      <c r="M189" s="2">
        <f t="shared" si="63"/>
        <v>0</v>
      </c>
      <c r="N189" s="2">
        <f t="shared" si="64"/>
        <v>0</v>
      </c>
      <c r="O189">
        <v>196</v>
      </c>
      <c r="P189" s="2">
        <f t="shared" si="77"/>
        <v>3565.631636570607</v>
      </c>
      <c r="Q189" s="2">
        <f t="shared" si="78"/>
        <v>10657.297064250268</v>
      </c>
      <c r="R189" s="2">
        <f t="shared" si="79"/>
        <v>2755.2559746313495</v>
      </c>
      <c r="S189" s="2">
        <f t="shared" si="65"/>
        <v>0</v>
      </c>
      <c r="T189" s="2">
        <f t="shared" si="66"/>
        <v>0</v>
      </c>
      <c r="U189" s="2">
        <f t="shared" si="67"/>
        <v>0</v>
      </c>
      <c r="V189" s="2">
        <f t="shared" si="68"/>
        <v>0</v>
      </c>
      <c r="W189" s="2">
        <f t="shared" si="80"/>
        <v>3136.4478224458439</v>
      </c>
      <c r="X189" s="2">
        <f t="shared" si="69"/>
        <v>6.3283651436362183</v>
      </c>
      <c r="Y189" s="2">
        <f t="shared" si="81"/>
        <v>0</v>
      </c>
      <c r="Z189" s="2">
        <f t="shared" si="70"/>
        <v>0</v>
      </c>
      <c r="AA189" s="2">
        <f t="shared" si="82"/>
        <v>9374.5118894208372</v>
      </c>
      <c r="AB189" s="2">
        <f t="shared" si="71"/>
        <v>2.117292858393959</v>
      </c>
      <c r="AC189" s="2"/>
      <c r="AD189" s="2">
        <f t="shared" si="72"/>
        <v>100.831024</v>
      </c>
      <c r="AE189" s="2">
        <f t="shared" si="73"/>
        <v>-0.13848396501457794</v>
      </c>
      <c r="AF189" s="2">
        <f t="shared" si="74"/>
        <v>0.99999415846139161</v>
      </c>
      <c r="AG189" s="2">
        <f t="shared" si="90"/>
        <v>0.21186051754819563</v>
      </c>
      <c r="AH189" s="2">
        <f t="shared" si="84"/>
        <v>3.3477922455413596E-2</v>
      </c>
      <c r="AI189" s="2">
        <f t="shared" si="85"/>
        <v>0.15801869476599284</v>
      </c>
      <c r="AJ189" s="2">
        <f t="shared" si="86"/>
        <v>9.9833030505577736E-2</v>
      </c>
      <c r="AK189" s="2">
        <f t="shared" si="75"/>
        <v>344.08217517233464</v>
      </c>
      <c r="AL189" s="2">
        <f t="shared" si="87"/>
        <v>15.444113949875554</v>
      </c>
      <c r="AM189" s="2">
        <f t="shared" si="76"/>
        <v>1064.7511948810181</v>
      </c>
      <c r="AN189" s="2">
        <f t="shared" si="88"/>
        <v>9.83498117953018</v>
      </c>
      <c r="AO189">
        <f t="shared" si="89"/>
        <v>35.362445952850848</v>
      </c>
    </row>
    <row r="190" spans="9:41" x14ac:dyDescent="0.25">
      <c r="I190">
        <v>197</v>
      </c>
      <c r="J190" s="2">
        <f t="shared" si="60"/>
        <v>364.64440953966101</v>
      </c>
      <c r="K190" s="2">
        <f t="shared" si="61"/>
        <v>1090.7385964356142</v>
      </c>
      <c r="L190" s="2">
        <f t="shared" si="62"/>
        <v>278.24430713941734</v>
      </c>
      <c r="M190" s="2">
        <f t="shared" si="63"/>
        <v>0</v>
      </c>
      <c r="N190" s="2">
        <f t="shared" si="64"/>
        <v>0</v>
      </c>
      <c r="O190">
        <v>197</v>
      </c>
      <c r="P190" s="2">
        <f t="shared" si="77"/>
        <v>3598.0337032896332</v>
      </c>
      <c r="Q190" s="2">
        <f t="shared" si="78"/>
        <v>10762.578909158663</v>
      </c>
      <c r="R190" s="2">
        <f t="shared" si="79"/>
        <v>2745.5032043407932</v>
      </c>
      <c r="S190" s="2">
        <f t="shared" si="65"/>
        <v>0</v>
      </c>
      <c r="T190" s="2">
        <f t="shared" si="66"/>
        <v>0</v>
      </c>
      <c r="U190" s="2">
        <f t="shared" si="67"/>
        <v>0</v>
      </c>
      <c r="V190" s="2">
        <f t="shared" si="68"/>
        <v>0</v>
      </c>
      <c r="W190" s="2">
        <f t="shared" si="80"/>
        <v>3181.097457601933</v>
      </c>
      <c r="X190" s="2">
        <f t="shared" si="69"/>
        <v>6.2713750967061461</v>
      </c>
      <c r="Y190" s="2">
        <f t="shared" si="81"/>
        <v>0</v>
      </c>
      <c r="Z190" s="2">
        <f t="shared" si="70"/>
        <v>0</v>
      </c>
      <c r="AA190" s="2">
        <f t="shared" si="82"/>
        <v>9515.4229305474692</v>
      </c>
      <c r="AB190" s="2">
        <f t="shared" si="71"/>
        <v>2.0965810475701248</v>
      </c>
      <c r="AC190" s="2"/>
      <c r="AD190" s="2">
        <f t="shared" si="72"/>
        <v>101.345468</v>
      </c>
      <c r="AE190" s="2">
        <f t="shared" si="73"/>
        <v>-0.16239789739493382</v>
      </c>
      <c r="AF190" s="2">
        <f t="shared" si="74"/>
        <v>0.99999196679668112</v>
      </c>
      <c r="AG190" s="2">
        <f t="shared" si="90"/>
        <v>0.2097151084060781</v>
      </c>
      <c r="AH190" s="2">
        <f t="shared" si="84"/>
        <v>3.3440051850227345E-2</v>
      </c>
      <c r="AI190" s="2">
        <f t="shared" si="85"/>
        <v>0.15945466258671406</v>
      </c>
      <c r="AJ190" s="2">
        <f t="shared" si="86"/>
        <v>9.9806936478629912E-2</v>
      </c>
      <c r="AK190" s="2">
        <f t="shared" si="75"/>
        <v>349.37565499970219</v>
      </c>
      <c r="AL190" s="2">
        <f t="shared" si="87"/>
        <v>15.268754539958824</v>
      </c>
      <c r="AM190" s="2">
        <f t="shared" si="76"/>
        <v>1081.1316974991651</v>
      </c>
      <c r="AN190" s="2">
        <f t="shared" si="88"/>
        <v>9.6068989364492339</v>
      </c>
      <c r="AO190">
        <f t="shared" si="89"/>
        <v>35.502660102074159</v>
      </c>
    </row>
    <row r="191" spans="9:41" x14ac:dyDescent="0.25">
      <c r="I191">
        <v>198</v>
      </c>
      <c r="J191" s="2">
        <f t="shared" si="60"/>
        <v>369.81813262895503</v>
      </c>
      <c r="K191" s="2">
        <f t="shared" si="61"/>
        <v>1107.061206139394</v>
      </c>
      <c r="L191" s="2">
        <f t="shared" si="62"/>
        <v>278.66989619377159</v>
      </c>
      <c r="M191" s="2">
        <f t="shared" si="63"/>
        <v>0</v>
      </c>
      <c r="N191" s="2">
        <f t="shared" si="64"/>
        <v>0</v>
      </c>
      <c r="O191">
        <v>198</v>
      </c>
      <c r="P191" s="2">
        <f t="shared" si="77"/>
        <v>3630.6543503488888</v>
      </c>
      <c r="Q191" s="2">
        <f t="shared" si="78"/>
        <v>10868.468118639195</v>
      </c>
      <c r="R191" s="2">
        <f t="shared" si="79"/>
        <v>2735.815206612112</v>
      </c>
      <c r="S191" s="2">
        <f t="shared" si="65"/>
        <v>0</v>
      </c>
      <c r="T191" s="2">
        <f t="shared" si="66"/>
        <v>0</v>
      </c>
      <c r="U191" s="2">
        <f t="shared" si="67"/>
        <v>0</v>
      </c>
      <c r="V191" s="2">
        <f t="shared" si="68"/>
        <v>0</v>
      </c>
      <c r="W191" s="2">
        <f t="shared" si="80"/>
        <v>3226.2321612614978</v>
      </c>
      <c r="X191" s="2">
        <f t="shared" si="69"/>
        <v>6.2150281427235408</v>
      </c>
      <c r="Y191" s="2">
        <f t="shared" si="81"/>
        <v>0</v>
      </c>
      <c r="Z191" s="2">
        <f t="shared" si="70"/>
        <v>0</v>
      </c>
      <c r="AA191" s="2">
        <f t="shared" si="82"/>
        <v>9657.8186752009351</v>
      </c>
      <c r="AB191" s="2">
        <f t="shared" si="71"/>
        <v>2.0761544973593975</v>
      </c>
      <c r="AC191" s="2"/>
      <c r="AD191" s="2">
        <f t="shared" si="72"/>
        <v>101.85991200000001</v>
      </c>
      <c r="AE191" s="2">
        <f t="shared" si="73"/>
        <v>-0.18595041322314065</v>
      </c>
      <c r="AF191" s="2">
        <f t="shared" si="74"/>
        <v>0.99998946773230757</v>
      </c>
      <c r="AG191" s="2">
        <f t="shared" si="90"/>
        <v>0.20760212330709835</v>
      </c>
      <c r="AH191" s="2">
        <f t="shared" si="84"/>
        <v>3.3403247505830791E-2</v>
      </c>
      <c r="AI191" s="2">
        <f t="shared" si="85"/>
        <v>0.16090031726900292</v>
      </c>
      <c r="AJ191" s="2">
        <f t="shared" si="86"/>
        <v>9.9781730730438764E-2</v>
      </c>
      <c r="AK191" s="2">
        <f t="shared" si="75"/>
        <v>354.72314946104649</v>
      </c>
      <c r="AL191" s="2">
        <f t="shared" si="87"/>
        <v>15.094983167908525</v>
      </c>
      <c r="AM191" s="2">
        <f t="shared" si="76"/>
        <v>1097.6793466602537</v>
      </c>
      <c r="AN191" s="2">
        <f t="shared" si="88"/>
        <v>9.3818594791402496</v>
      </c>
      <c r="AO191">
        <f t="shared" si="89"/>
        <v>35.64360383846482</v>
      </c>
    </row>
    <row r="192" spans="9:41" x14ac:dyDescent="0.25">
      <c r="I192">
        <v>199</v>
      </c>
      <c r="J192" s="2">
        <f t="shared" si="60"/>
        <v>375.04771329784552</v>
      </c>
      <c r="K192" s="2">
        <f t="shared" si="61"/>
        <v>1123.5548326246922</v>
      </c>
      <c r="L192" s="2">
        <f t="shared" si="62"/>
        <v>279.09208507733331</v>
      </c>
      <c r="M192" s="2">
        <f t="shared" si="63"/>
        <v>0</v>
      </c>
      <c r="N192" s="2">
        <f t="shared" si="64"/>
        <v>0</v>
      </c>
      <c r="O192">
        <v>199</v>
      </c>
      <c r="P192" s="2">
        <f t="shared" si="77"/>
        <v>3663.4927725244543</v>
      </c>
      <c r="Q192" s="2">
        <f t="shared" si="78"/>
        <v>10974.963619059954</v>
      </c>
      <c r="R192" s="2">
        <f t="shared" si="79"/>
        <v>2726.1913625843304</v>
      </c>
      <c r="S192" s="2">
        <f t="shared" si="65"/>
        <v>0</v>
      </c>
      <c r="T192" s="2">
        <f t="shared" si="66"/>
        <v>0</v>
      </c>
      <c r="U192" s="2">
        <f t="shared" si="67"/>
        <v>0</v>
      </c>
      <c r="V192" s="2">
        <f t="shared" si="68"/>
        <v>0</v>
      </c>
      <c r="W192" s="2">
        <f t="shared" si="80"/>
        <v>3271.8541571975752</v>
      </c>
      <c r="X192" s="2">
        <f t="shared" si="69"/>
        <v>6.1593185424441499</v>
      </c>
      <c r="Y192" s="2">
        <f t="shared" si="81"/>
        <v>0</v>
      </c>
      <c r="Z192" s="2">
        <f t="shared" si="70"/>
        <v>0</v>
      </c>
      <c r="AA192" s="2">
        <f t="shared" si="82"/>
        <v>9801.7063419424994</v>
      </c>
      <c r="AB192" s="2">
        <f t="shared" si="71"/>
        <v>2.0560085433661546</v>
      </c>
      <c r="AC192" s="2"/>
      <c r="AD192" s="2">
        <f t="shared" si="72"/>
        <v>102.37435600000001</v>
      </c>
      <c r="AE192" s="2">
        <f t="shared" si="73"/>
        <v>-0.20914875886972606</v>
      </c>
      <c r="AF192" s="2">
        <f t="shared" si="74"/>
        <v>0.99998667590340551</v>
      </c>
      <c r="AG192" s="2">
        <f t="shared" si="90"/>
        <v>0.2055209121520033</v>
      </c>
      <c r="AH192" s="2">
        <f t="shared" si="84"/>
        <v>3.3367475758194549E-2</v>
      </c>
      <c r="AI192" s="2">
        <f t="shared" si="85"/>
        <v>0.16235562312761612</v>
      </c>
      <c r="AJ192" s="2">
        <f t="shared" si="86"/>
        <v>9.9757383165499189E-2</v>
      </c>
      <c r="AK192" s="2">
        <f t="shared" si="75"/>
        <v>360.12493274232645</v>
      </c>
      <c r="AL192" s="2">
        <f t="shared" si="87"/>
        <v>14.922780555519084</v>
      </c>
      <c r="AM192" s="2">
        <f t="shared" si="76"/>
        <v>1114.3949908238912</v>
      </c>
      <c r="AN192" s="2">
        <f t="shared" si="88"/>
        <v>9.1598418008009421</v>
      </c>
      <c r="AO192">
        <f t="shared" si="89"/>
        <v>35.785258297736732</v>
      </c>
    </row>
    <row r="193" spans="9:41" x14ac:dyDescent="0.25">
      <c r="I193">
        <v>200</v>
      </c>
      <c r="J193" s="2">
        <f t="shared" si="60"/>
        <v>380.33340686313807</v>
      </c>
      <c r="K193" s="2">
        <f t="shared" si="61"/>
        <v>1140.2203038897185</v>
      </c>
      <c r="L193" s="2">
        <f t="shared" si="62"/>
        <v>279.5109099139882</v>
      </c>
      <c r="M193" s="2">
        <f t="shared" si="63"/>
        <v>0</v>
      </c>
      <c r="N193" s="2">
        <f t="shared" si="64"/>
        <v>0</v>
      </c>
      <c r="O193">
        <v>200</v>
      </c>
      <c r="P193" s="2">
        <f t="shared" si="77"/>
        <v>3696.5481846725597</v>
      </c>
      <c r="Q193" s="2">
        <f t="shared" si="78"/>
        <v>11082.064363562587</v>
      </c>
      <c r="R193" s="2">
        <f t="shared" si="79"/>
        <v>2716.6310610483183</v>
      </c>
      <c r="S193" s="2">
        <f t="shared" si="65"/>
        <v>0</v>
      </c>
      <c r="T193" s="2">
        <f t="shared" si="66"/>
        <v>0</v>
      </c>
      <c r="U193" s="2">
        <f t="shared" si="67"/>
        <v>0</v>
      </c>
      <c r="V193" s="2">
        <f t="shared" si="68"/>
        <v>0</v>
      </c>
      <c r="W193" s="2">
        <f t="shared" si="80"/>
        <v>3317.9656727517063</v>
      </c>
      <c r="X193" s="2">
        <f t="shared" si="69"/>
        <v>6.1042404526153291</v>
      </c>
      <c r="Y193" s="2">
        <f t="shared" si="81"/>
        <v>0</v>
      </c>
      <c r="Z193" s="2">
        <f t="shared" si="70"/>
        <v>0</v>
      </c>
      <c r="AA193" s="2">
        <f t="shared" si="82"/>
        <v>9947.0931540914644</v>
      </c>
      <c r="AB193" s="2">
        <f t="shared" si="71"/>
        <v>2.0361385950898843</v>
      </c>
      <c r="AC193" s="2"/>
      <c r="AD193" s="2">
        <f t="shared" si="72"/>
        <v>102.8888</v>
      </c>
      <c r="AE193" s="2">
        <f t="shared" si="73"/>
        <v>-0.23200000000000021</v>
      </c>
      <c r="AF193" s="2">
        <f t="shared" si="74"/>
        <v>0.9999836053286828</v>
      </c>
      <c r="AG193" s="2">
        <f t="shared" si="90"/>
        <v>0.20347084105328708</v>
      </c>
      <c r="AH193" s="2">
        <f t="shared" si="84"/>
        <v>3.3332704147673455E-2</v>
      </c>
      <c r="AI193" s="2">
        <f t="shared" si="85"/>
        <v>0.16382054536720539</v>
      </c>
      <c r="AJ193" s="2">
        <f t="shared" si="86"/>
        <v>9.9733864803700889E-2</v>
      </c>
      <c r="AK193" s="2">
        <f t="shared" si="75"/>
        <v>365.58127902950167</v>
      </c>
      <c r="AL193" s="2">
        <f t="shared" si="87"/>
        <v>14.752127833636374</v>
      </c>
      <c r="AM193" s="2">
        <f t="shared" si="76"/>
        <v>1131.2794784496875</v>
      </c>
      <c r="AN193" s="2">
        <f t="shared" si="88"/>
        <v>8.940825440030979</v>
      </c>
      <c r="AO193">
        <f t="shared" si="89"/>
        <v>35.927605188053114</v>
      </c>
    </row>
    <row r="194" spans="9:41" x14ac:dyDescent="0.25">
      <c r="I194">
        <v>201</v>
      </c>
      <c r="J194" s="2">
        <f t="shared" si="60"/>
        <v>385.67546904051358</v>
      </c>
      <c r="K194" s="2">
        <f t="shared" si="61"/>
        <v>1157.058448464516</v>
      </c>
      <c r="L194" s="2">
        <f t="shared" si="62"/>
        <v>279.92640634916165</v>
      </c>
      <c r="M194" s="2">
        <f t="shared" si="63"/>
        <v>0</v>
      </c>
      <c r="N194" s="2">
        <f t="shared" si="64"/>
        <v>0</v>
      </c>
      <c r="O194">
        <v>201</v>
      </c>
      <c r="P194" s="2">
        <f t="shared" si="77"/>
        <v>3729.8198211316617</v>
      </c>
      <c r="Q194" s="2">
        <f t="shared" si="78"/>
        <v>11189.769331265043</v>
      </c>
      <c r="R194" s="2">
        <f t="shared" si="79"/>
        <v>2707.1336983311821</v>
      </c>
      <c r="S194" s="2">
        <f t="shared" si="65"/>
        <v>0</v>
      </c>
      <c r="T194" s="2">
        <f t="shared" si="66"/>
        <v>0</v>
      </c>
      <c r="U194" s="2">
        <f t="shared" si="67"/>
        <v>0</v>
      </c>
      <c r="V194" s="2">
        <f t="shared" si="68"/>
        <v>0</v>
      </c>
      <c r="W194" s="2">
        <f t="shared" si="80"/>
        <v>3364.5689387451544</v>
      </c>
      <c r="X194" s="2">
        <f t="shared" si="69"/>
        <v>6.049787937765231</v>
      </c>
      <c r="Y194" s="2">
        <f t="shared" si="81"/>
        <v>0</v>
      </c>
      <c r="Z194" s="2">
        <f t="shared" si="70"/>
        <v>0</v>
      </c>
      <c r="AA194" s="2">
        <f t="shared" si="82"/>
        <v>10093.986339606756</v>
      </c>
      <c r="AB194" s="2">
        <f t="shared" si="71"/>
        <v>2.0165401355390573</v>
      </c>
      <c r="AC194" s="2"/>
      <c r="AD194" s="2">
        <f t="shared" si="72"/>
        <v>103.403244</v>
      </c>
      <c r="AE194" s="2">
        <f t="shared" si="73"/>
        <v>-0.25451102695477834</v>
      </c>
      <c r="AF194" s="2">
        <f t="shared" si="74"/>
        <v>0.99998026943743168</v>
      </c>
      <c r="AG194" s="2">
        <f t="shared" si="90"/>
        <v>0.20145129185246613</v>
      </c>
      <c r="AH194" s="2">
        <f t="shared" si="84"/>
        <v>3.3298901370562996E-2</v>
      </c>
      <c r="AI194" s="2">
        <f t="shared" si="85"/>
        <v>0.16529505005582001</v>
      </c>
      <c r="AJ194" s="2">
        <f t="shared" si="86"/>
        <v>9.9711147734534405E-2</v>
      </c>
      <c r="AK194" s="2">
        <f t="shared" si="75"/>
        <v>371.09246250853124</v>
      </c>
      <c r="AL194" s="2">
        <f t="shared" si="87"/>
        <v>14.583006531982333</v>
      </c>
      <c r="AM194" s="2">
        <f t="shared" si="76"/>
        <v>1148.3336579972513</v>
      </c>
      <c r="AN194" s="2">
        <f t="shared" si="88"/>
        <v>8.7247904672647625</v>
      </c>
      <c r="AO194">
        <f t="shared" si="89"/>
        <v>36.070626770004061</v>
      </c>
    </row>
    <row r="195" spans="9:41" x14ac:dyDescent="0.25">
      <c r="I195">
        <v>202</v>
      </c>
      <c r="J195" s="2">
        <f t="shared" si="60"/>
        <v>391.07415593465629</v>
      </c>
      <c r="K195" s="2">
        <f t="shared" si="61"/>
        <v>1174.0700953977987</v>
      </c>
      <c r="L195" s="2">
        <f t="shared" si="62"/>
        <v>280.33860955740317</v>
      </c>
      <c r="M195" s="2">
        <f t="shared" si="63"/>
        <v>0</v>
      </c>
      <c r="N195" s="2">
        <f t="shared" si="64"/>
        <v>0</v>
      </c>
      <c r="O195">
        <v>202</v>
      </c>
      <c r="P195" s="2">
        <f t="shared" si="77"/>
        <v>3763.3069351452109</v>
      </c>
      <c r="Q195" s="2">
        <f t="shared" si="78"/>
        <v>11298.077526491918</v>
      </c>
      <c r="R195" s="2">
        <f t="shared" si="79"/>
        <v>2697.6986781827095</v>
      </c>
      <c r="S195" s="2">
        <f t="shared" si="65"/>
        <v>0</v>
      </c>
      <c r="T195" s="2">
        <f t="shared" si="66"/>
        <v>0</v>
      </c>
      <c r="U195" s="2">
        <f t="shared" si="67"/>
        <v>0</v>
      </c>
      <c r="V195" s="2">
        <f t="shared" si="68"/>
        <v>0</v>
      </c>
      <c r="W195" s="2">
        <f t="shared" si="80"/>
        <v>3411.666189392784</v>
      </c>
      <c r="X195" s="2">
        <f t="shared" si="69"/>
        <v>5.9959549812934192</v>
      </c>
      <c r="Y195" s="2">
        <f t="shared" si="81"/>
        <v>0</v>
      </c>
      <c r="Z195" s="2">
        <f t="shared" si="70"/>
        <v>0</v>
      </c>
      <c r="AA195" s="2">
        <f t="shared" si="82"/>
        <v>10242.393130972088</v>
      </c>
      <c r="AB195" s="2">
        <f t="shared" si="71"/>
        <v>1.9972087207766194</v>
      </c>
      <c r="AC195" s="2"/>
      <c r="AD195" s="2">
        <f t="shared" si="72"/>
        <v>103.917688</v>
      </c>
      <c r="AE195" s="2">
        <f t="shared" si="73"/>
        <v>-0.27668855994510366</v>
      </c>
      <c r="AF195" s="2">
        <f t="shared" si="74"/>
        <v>0.99997668109526638</v>
      </c>
      <c r="AG195" s="2">
        <f t="shared" si="90"/>
        <v>0.19946166165404086</v>
      </c>
      <c r="AH195" s="2">
        <f t="shared" si="84"/>
        <v>3.3266037232823578E-2</v>
      </c>
      <c r="AI195" s="2">
        <f t="shared" si="85"/>
        <v>0.16677910409932478</v>
      </c>
      <c r="AJ195" s="2">
        <f t="shared" si="86"/>
        <v>9.9689205073373657E-2</v>
      </c>
      <c r="AK195" s="2">
        <f t="shared" si="75"/>
        <v>376.65875736537453</v>
      </c>
      <c r="AL195" s="2">
        <f t="shared" si="87"/>
        <v>14.415398569281775</v>
      </c>
      <c r="AM195" s="2">
        <f t="shared" si="76"/>
        <v>1165.5583779261915</v>
      </c>
      <c r="AN195" s="2">
        <f t="shared" si="88"/>
        <v>8.5117174716072199</v>
      </c>
      <c r="AO195">
        <f t="shared" si="89"/>
        <v>36.214305837377857</v>
      </c>
    </row>
    <row r="196" spans="9:41" x14ac:dyDescent="0.25">
      <c r="I196">
        <v>203</v>
      </c>
      <c r="J196" s="2">
        <f t="shared" si="60"/>
        <v>396.5297240296718</v>
      </c>
      <c r="K196" s="2">
        <f t="shared" si="61"/>
        <v>1191.2560742441751</v>
      </c>
      <c r="L196" s="2">
        <f t="shared" si="62"/>
        <v>280.74755424983118</v>
      </c>
      <c r="M196" s="2">
        <f t="shared" si="63"/>
        <v>0</v>
      </c>
      <c r="N196" s="2">
        <f t="shared" si="64"/>
        <v>0</v>
      </c>
      <c r="O196">
        <v>203</v>
      </c>
      <c r="P196" s="2">
        <f t="shared" si="77"/>
        <v>3797.0087983042595</v>
      </c>
      <c r="Q196" s="2">
        <f t="shared" si="78"/>
        <v>11406.987978031275</v>
      </c>
      <c r="R196" s="2">
        <f t="shared" si="79"/>
        <v>2688.3254116638277</v>
      </c>
      <c r="S196" s="2">
        <f t="shared" si="65"/>
        <v>0</v>
      </c>
      <c r="T196" s="2">
        <f t="shared" si="66"/>
        <v>0</v>
      </c>
      <c r="U196" s="2">
        <f t="shared" si="67"/>
        <v>0</v>
      </c>
      <c r="V196" s="2">
        <f t="shared" si="68"/>
        <v>0</v>
      </c>
      <c r="W196" s="2">
        <f t="shared" si="80"/>
        <v>3459.2596622194678</v>
      </c>
      <c r="X196" s="2">
        <f t="shared" si="69"/>
        <v>5.9427354958980692</v>
      </c>
      <c r="Y196" s="2">
        <f t="shared" si="81"/>
        <v>0</v>
      </c>
      <c r="Z196" s="2">
        <f t="shared" si="70"/>
        <v>0</v>
      </c>
      <c r="AA196" s="2">
        <f t="shared" si="82"/>
        <v>10392.320765084527</v>
      </c>
      <c r="AB196" s="2">
        <f t="shared" si="71"/>
        <v>1.9781399794036083</v>
      </c>
      <c r="AC196" s="2"/>
      <c r="AD196" s="2">
        <f t="shared" si="72"/>
        <v>104.432132</v>
      </c>
      <c r="AE196" s="2">
        <f t="shared" si="73"/>
        <v>-0.29853915406828602</v>
      </c>
      <c r="AF196" s="2">
        <f t="shared" si="74"/>
        <v>0.99997285262865454</v>
      </c>
      <c r="AG196" s="2">
        <f t="shared" si="90"/>
        <v>0.19750136237548802</v>
      </c>
      <c r="AH196" s="2">
        <f t="shared" si="84"/>
        <v>3.3234082605865918E-2</v>
      </c>
      <c r="AI196" s="2">
        <f t="shared" si="85"/>
        <v>0.16827267521669823</v>
      </c>
      <c r="AJ196" s="2">
        <f t="shared" si="86"/>
        <v>9.9668010919731528E-2</v>
      </c>
      <c r="AK196" s="2">
        <f t="shared" si="75"/>
        <v>382.28043778599073</v>
      </c>
      <c r="AL196" s="2">
        <f t="shared" si="87"/>
        <v>14.249286243681091</v>
      </c>
      <c r="AM196" s="2">
        <f t="shared" si="76"/>
        <v>1182.9544866961164</v>
      </c>
      <c r="AN196" s="2">
        <f t="shared" si="88"/>
        <v>8.3015875480586896</v>
      </c>
      <c r="AO196">
        <f t="shared" si="89"/>
        <v>36.358625698690702</v>
      </c>
    </row>
    <row r="197" spans="9:41" x14ac:dyDescent="0.25">
      <c r="I197">
        <v>204</v>
      </c>
      <c r="J197" s="2">
        <f t="shared" si="60"/>
        <v>402.04243017978803</v>
      </c>
      <c r="K197" s="2">
        <f t="shared" si="61"/>
        <v>1208.6172150517516</v>
      </c>
      <c r="L197" s="2">
        <f t="shared" si="62"/>
        <v>281.15327468144045</v>
      </c>
      <c r="M197" s="2">
        <f t="shared" si="63"/>
        <v>0</v>
      </c>
      <c r="N197" s="2">
        <f t="shared" si="64"/>
        <v>0</v>
      </c>
      <c r="O197">
        <v>204</v>
      </c>
      <c r="P197" s="2">
        <f t="shared" si="77"/>
        <v>3830.924700009155</v>
      </c>
      <c r="Q197" s="2">
        <f t="shared" si="78"/>
        <v>11516.49973841692</v>
      </c>
      <c r="R197" s="2">
        <f t="shared" si="79"/>
        <v>2679.0133170370459</v>
      </c>
      <c r="S197" s="2">
        <f t="shared" si="65"/>
        <v>0</v>
      </c>
      <c r="T197" s="2">
        <f t="shared" si="66"/>
        <v>0</v>
      </c>
      <c r="U197" s="2">
        <f t="shared" si="67"/>
        <v>0</v>
      </c>
      <c r="V197" s="2">
        <f t="shared" si="68"/>
        <v>0</v>
      </c>
      <c r="W197" s="2">
        <f t="shared" si="80"/>
        <v>3507.3515979789654</v>
      </c>
      <c r="X197" s="2">
        <f t="shared" si="69"/>
        <v>5.8901233333732899</v>
      </c>
      <c r="Y197" s="2">
        <f t="shared" si="81"/>
        <v>0</v>
      </c>
      <c r="Z197" s="2">
        <f t="shared" si="70"/>
        <v>0</v>
      </c>
      <c r="AA197" s="2">
        <f t="shared" si="82"/>
        <v>10543.776483146326</v>
      </c>
      <c r="AB197" s="2">
        <f t="shared" si="71"/>
        <v>1.9593296119869292</v>
      </c>
      <c r="AC197" s="2"/>
      <c r="AD197" s="2">
        <f t="shared" si="72"/>
        <v>104.94657600000001</v>
      </c>
      <c r="AE197" s="2">
        <f t="shared" si="73"/>
        <v>-0.32006920415224904</v>
      </c>
      <c r="AF197" s="2">
        <f t="shared" si="74"/>
        <v>0.99996879584830189</v>
      </c>
      <c r="AG197" s="2">
        <f t="shared" si="90"/>
        <v>0.19556982031265582</v>
      </c>
      <c r="AH197" s="2">
        <f t="shared" si="84"/>
        <v>3.3203009384296267E-2</v>
      </c>
      <c r="AI197" s="2">
        <f t="shared" si="85"/>
        <v>0.16977573191617651</v>
      </c>
      <c r="AJ197" s="2">
        <f t="shared" si="86"/>
        <v>9.9647540317390634E-2</v>
      </c>
      <c r="AK197" s="2">
        <f t="shared" si="75"/>
        <v>387.95777795633938</v>
      </c>
      <c r="AL197" s="2">
        <f t="shared" si="87"/>
        <v>14.084652223448623</v>
      </c>
      <c r="AM197" s="2">
        <f t="shared" si="76"/>
        <v>1200.5228327666362</v>
      </c>
      <c r="AN197" s="2">
        <f t="shared" si="88"/>
        <v>8.0943822851154579</v>
      </c>
      <c r="AO197">
        <f t="shared" si="89"/>
        <v>36.503570159441452</v>
      </c>
    </row>
    <row r="198" spans="9:41" x14ac:dyDescent="0.25">
      <c r="I198">
        <v>205</v>
      </c>
      <c r="J198" s="2">
        <f t="shared" si="60"/>
        <v>407.61253160032675</v>
      </c>
      <c r="K198" s="2">
        <f t="shared" si="61"/>
        <v>1226.1543483500914</v>
      </c>
      <c r="L198" s="2">
        <f t="shared" si="62"/>
        <v>281.55580465827597</v>
      </c>
      <c r="M198" s="2">
        <f t="shared" si="63"/>
        <v>0</v>
      </c>
      <c r="N198" s="2">
        <f t="shared" si="64"/>
        <v>0</v>
      </c>
      <c r="O198">
        <v>205</v>
      </c>
      <c r="P198" s="2">
        <f t="shared" si="77"/>
        <v>3865.0539469495625</v>
      </c>
      <c r="Q198" s="2">
        <f t="shared" si="78"/>
        <v>11626.611883235069</v>
      </c>
      <c r="R198" s="2">
        <f t="shared" si="79"/>
        <v>2669.7618196588269</v>
      </c>
      <c r="S198" s="2">
        <f t="shared" si="65"/>
        <v>0</v>
      </c>
      <c r="T198" s="2">
        <f t="shared" si="66"/>
        <v>0</v>
      </c>
      <c r="U198" s="2">
        <f t="shared" si="67"/>
        <v>0</v>
      </c>
      <c r="V198" s="2">
        <f t="shared" si="68"/>
        <v>0</v>
      </c>
      <c r="W198" s="2">
        <f t="shared" si="80"/>
        <v>3555.9442405751588</v>
      </c>
      <c r="X198" s="2">
        <f t="shared" si="69"/>
        <v>5.8381122938086785</v>
      </c>
      <c r="Y198" s="2">
        <f t="shared" si="81"/>
        <v>0</v>
      </c>
      <c r="Z198" s="2">
        <f t="shared" si="70"/>
        <v>0</v>
      </c>
      <c r="AA198" s="2">
        <f t="shared" si="82"/>
        <v>10696.767530559895</v>
      </c>
      <c r="AB198" s="2">
        <f t="shared" si="71"/>
        <v>1.9407733904368931</v>
      </c>
      <c r="AC198" s="2"/>
      <c r="AD198" s="2">
        <f t="shared" si="72"/>
        <v>105.46102</v>
      </c>
      <c r="AE198" s="2">
        <f t="shared" si="73"/>
        <v>-0.34128494943486043</v>
      </c>
      <c r="AF198" s="2">
        <f t="shared" si="74"/>
        <v>0.9999645220714487</v>
      </c>
      <c r="AG198" s="2">
        <f t="shared" si="90"/>
        <v>0.19366647571996393</v>
      </c>
      <c r="AH198" s="2">
        <f t="shared" si="84"/>
        <v>3.3172790445525915E-2</v>
      </c>
      <c r="AI198" s="2">
        <f t="shared" si="85"/>
        <v>0.17128824347220942</v>
      </c>
      <c r="AJ198" s="2">
        <f t="shared" si="86"/>
        <v>9.9627769216317302E-2</v>
      </c>
      <c r="AK198" s="2">
        <f t="shared" si="75"/>
        <v>393.69105206237936</v>
      </c>
      <c r="AL198" s="2">
        <f t="shared" si="87"/>
        <v>13.921479537947366</v>
      </c>
      <c r="AM198" s="2">
        <f t="shared" si="76"/>
        <v>1218.2642645973581</v>
      </c>
      <c r="AN198" s="2">
        <f t="shared" si="88"/>
        <v>7.8900837527333394</v>
      </c>
      <c r="AO198">
        <f t="shared" si="89"/>
        <v>36.649123505059613</v>
      </c>
    </row>
    <row r="199" spans="9:41" x14ac:dyDescent="0.25">
      <c r="I199">
        <v>206</v>
      </c>
      <c r="J199" s="2">
        <f t="shared" si="60"/>
        <v>413.24028585894064</v>
      </c>
      <c r="K199" s="2">
        <f t="shared" si="61"/>
        <v>1243.8683051385331</v>
      </c>
      <c r="L199" s="2">
        <f t="shared" si="62"/>
        <v>281.95517754447519</v>
      </c>
      <c r="M199" s="2">
        <f t="shared" si="63"/>
        <v>0</v>
      </c>
      <c r="N199" s="2">
        <f t="shared" si="64"/>
        <v>0</v>
      </c>
      <c r="O199">
        <v>206</v>
      </c>
      <c r="P199" s="2">
        <f t="shared" si="77"/>
        <v>3899.3958626021267</v>
      </c>
      <c r="Q199" s="2">
        <f t="shared" si="78"/>
        <v>11737.32351045458</v>
      </c>
      <c r="R199" s="2">
        <f t="shared" si="79"/>
        <v>2660.570351873856</v>
      </c>
      <c r="S199" s="2">
        <f t="shared" si="65"/>
        <v>0</v>
      </c>
      <c r="T199" s="2">
        <f t="shared" si="66"/>
        <v>0</v>
      </c>
      <c r="U199" s="2">
        <f t="shared" si="67"/>
        <v>0</v>
      </c>
      <c r="V199" s="2">
        <f t="shared" si="68"/>
        <v>0</v>
      </c>
      <c r="W199" s="2">
        <f t="shared" si="80"/>
        <v>3605.0398369856061</v>
      </c>
      <c r="X199" s="2">
        <f t="shared" si="69"/>
        <v>5.7866961342217449</v>
      </c>
      <c r="Y199" s="2">
        <f t="shared" si="81"/>
        <v>0</v>
      </c>
      <c r="Z199" s="2">
        <f t="shared" si="70"/>
        <v>0</v>
      </c>
      <c r="AA199" s="2">
        <f t="shared" si="82"/>
        <v>10851.301156825877</v>
      </c>
      <c r="AB199" s="2">
        <f t="shared" si="71"/>
        <v>1.9224671573396961</v>
      </c>
      <c r="AC199" s="2"/>
      <c r="AD199" s="2">
        <f t="shared" si="72"/>
        <v>105.975464</v>
      </c>
      <c r="AE199" s="2">
        <f t="shared" si="73"/>
        <v>-0.36219247808464505</v>
      </c>
      <c r="AF199" s="2">
        <f t="shared" si="74"/>
        <v>0.99996004214313516</v>
      </c>
      <c r="AG199" s="2">
        <f t="shared" si="90"/>
        <v>0.1917907824048328</v>
      </c>
      <c r="AH199" s="2">
        <f t="shared" si="84"/>
        <v>3.3143399611154249E-2</v>
      </c>
      <c r="AI199" s="2">
        <f t="shared" si="85"/>
        <v>0.17281017990319797</v>
      </c>
      <c r="AJ199" s="2">
        <f t="shared" si="86"/>
        <v>9.9608674436270805E-2</v>
      </c>
      <c r="AK199" s="2">
        <f t="shared" si="75"/>
        <v>399.48053429007012</v>
      </c>
      <c r="AL199" s="2">
        <f t="shared" si="87"/>
        <v>13.759751568870495</v>
      </c>
      <c r="AM199" s="2">
        <f t="shared" si="76"/>
        <v>1236.1796306478914</v>
      </c>
      <c r="AN199" s="2">
        <f t="shared" si="88"/>
        <v>7.6886744906417483</v>
      </c>
      <c r="AO199">
        <f t="shared" si="89"/>
        <v>36.795270484516365</v>
      </c>
    </row>
    <row r="200" spans="9:41" x14ac:dyDescent="0.25">
      <c r="I200">
        <v>207</v>
      </c>
      <c r="J200" s="2">
        <f t="shared" si="60"/>
        <v>418.92595086710213</v>
      </c>
      <c r="K200" s="2">
        <f t="shared" si="61"/>
        <v>1261.7599168748425</v>
      </c>
      <c r="L200" s="2">
        <f t="shared" si="62"/>
        <v>282.35142626918167</v>
      </c>
      <c r="M200" s="2">
        <f t="shared" si="63"/>
        <v>0</v>
      </c>
      <c r="N200" s="2">
        <f t="shared" si="64"/>
        <v>0</v>
      </c>
      <c r="O200">
        <v>207</v>
      </c>
      <c r="P200" s="2">
        <f t="shared" si="77"/>
        <v>3933.94978674507</v>
      </c>
      <c r="Q200" s="2">
        <f t="shared" si="78"/>
        <v>11848.63373977976</v>
      </c>
      <c r="R200" s="2">
        <f t="shared" si="79"/>
        <v>2651.4383529111665</v>
      </c>
      <c r="S200" s="2">
        <f t="shared" si="65"/>
        <v>0</v>
      </c>
      <c r="T200" s="2">
        <f t="shared" si="66"/>
        <v>0</v>
      </c>
      <c r="U200" s="2">
        <f t="shared" si="67"/>
        <v>0</v>
      </c>
      <c r="V200" s="2">
        <f t="shared" si="68"/>
        <v>0</v>
      </c>
      <c r="W200" s="2">
        <f t="shared" si="80"/>
        <v>3654.6406371872922</v>
      </c>
      <c r="X200" s="2">
        <f t="shared" si="69"/>
        <v>5.7358685766525381</v>
      </c>
      <c r="Y200" s="2">
        <f t="shared" si="81"/>
        <v>0</v>
      </c>
      <c r="Z200" s="2">
        <f t="shared" si="70"/>
        <v>0</v>
      </c>
      <c r="AA200" s="2">
        <f t="shared" si="82"/>
        <v>11007.384615444169</v>
      </c>
      <c r="AB200" s="2">
        <f t="shared" si="71"/>
        <v>1.904406825249662</v>
      </c>
      <c r="AC200" s="2"/>
      <c r="AD200" s="2">
        <f t="shared" si="72"/>
        <v>106.489908</v>
      </c>
      <c r="AE200" s="2">
        <f t="shared" si="73"/>
        <v>-0.38279773156899877</v>
      </c>
      <c r="AF200" s="2">
        <f t="shared" si="74"/>
        <v>0.99995536645648064</v>
      </c>
      <c r="AG200" s="2">
        <f t="shared" si="90"/>
        <v>0.18994220733579506</v>
      </c>
      <c r="AH200" s="2">
        <f t="shared" si="84"/>
        <v>3.3114811610039652E-2</v>
      </c>
      <c r="AI200" s="2">
        <f t="shared" si="85"/>
        <v>0.17434151194998293</v>
      </c>
      <c r="AJ200" s="2">
        <f t="shared" si="86"/>
        <v>9.9590233632025446E-2</v>
      </c>
      <c r="AK200" s="2">
        <f t="shared" si="75"/>
        <v>405.32649882537112</v>
      </c>
      <c r="AL200" s="2">
        <f t="shared" si="87"/>
        <v>13.599452041730988</v>
      </c>
      <c r="AM200" s="2">
        <f t="shared" si="76"/>
        <v>1254.2697793778459</v>
      </c>
      <c r="AN200" s="2">
        <f t="shared" si="88"/>
        <v>7.4901374969964687</v>
      </c>
      <c r="AO200">
        <f t="shared" si="89"/>
        <v>36.941996294569719</v>
      </c>
    </row>
    <row r="201" spans="9:41" x14ac:dyDescent="0.25">
      <c r="I201">
        <v>208</v>
      </c>
      <c r="J201" s="2">
        <f t="shared" si="60"/>
        <v>424.66978487183809</v>
      </c>
      <c r="K201" s="2">
        <f t="shared" si="61"/>
        <v>1279.830015464189</v>
      </c>
      <c r="L201" s="2">
        <f t="shared" si="62"/>
        <v>282.74458333333331</v>
      </c>
      <c r="M201" s="2">
        <f t="shared" si="63"/>
        <v>0</v>
      </c>
      <c r="N201" s="2">
        <f t="shared" si="64"/>
        <v>0</v>
      </c>
      <c r="O201">
        <v>208</v>
      </c>
      <c r="P201" s="2">
        <f t="shared" si="77"/>
        <v>3968.715074989082</v>
      </c>
      <c r="Q201" s="2">
        <f t="shared" si="78"/>
        <v>11960.541712024844</v>
      </c>
      <c r="R201" s="2">
        <f t="shared" si="79"/>
        <v>2642.3652687820895</v>
      </c>
      <c r="S201" s="2">
        <f t="shared" si="65"/>
        <v>0</v>
      </c>
      <c r="T201" s="2">
        <f t="shared" si="66"/>
        <v>0</v>
      </c>
      <c r="U201" s="2">
        <f t="shared" si="67"/>
        <v>0</v>
      </c>
      <c r="V201" s="2">
        <f t="shared" si="68"/>
        <v>0</v>
      </c>
      <c r="W201" s="2">
        <f t="shared" si="80"/>
        <v>3704.7488940845255</v>
      </c>
      <c r="X201" s="2">
        <f t="shared" si="69"/>
        <v>5.6856233157483782</v>
      </c>
      <c r="Y201" s="2">
        <f t="shared" si="81"/>
        <v>0</v>
      </c>
      <c r="Z201" s="2">
        <f t="shared" si="70"/>
        <v>0</v>
      </c>
      <c r="AA201" s="2">
        <f t="shared" si="82"/>
        <v>11165.025163817732</v>
      </c>
      <c r="AB201" s="2">
        <f t="shared" si="71"/>
        <v>1.8865883759457205</v>
      </c>
      <c r="AC201" s="2"/>
      <c r="AD201" s="2">
        <f t="shared" si="72"/>
        <v>107.004352</v>
      </c>
      <c r="AE201" s="2">
        <f t="shared" si="73"/>
        <v>-0.40310650887573951</v>
      </c>
      <c r="AF201" s="2">
        <f t="shared" si="74"/>
        <v>0.99995050497203464</v>
      </c>
      <c r="AG201" s="2">
        <f t="shared" si="90"/>
        <v>0.18812023026376395</v>
      </c>
      <c r="AH201" s="2">
        <f t="shared" si="84"/>
        <v>3.3087002042976939E-2</v>
      </c>
      <c r="AI201" s="2">
        <f t="shared" si="85"/>
        <v>0.17588221105505533</v>
      </c>
      <c r="AJ201" s="2">
        <f t="shared" si="86"/>
        <v>9.9572425260126954E-2</v>
      </c>
      <c r="AK201" s="2">
        <f t="shared" si="75"/>
        <v>411.22921985424131</v>
      </c>
      <c r="AL201" s="2">
        <f t="shared" si="87"/>
        <v>13.440565017596759</v>
      </c>
      <c r="AM201" s="2">
        <f t="shared" si="76"/>
        <v>1272.5355592468293</v>
      </c>
      <c r="AN201" s="2">
        <f t="shared" si="88"/>
        <v>7.2944562173598673</v>
      </c>
      <c r="AO201">
        <f t="shared" si="89"/>
        <v>37.08928656461638</v>
      </c>
    </row>
    <row r="202" spans="9:41" x14ac:dyDescent="0.25">
      <c r="I202">
        <v>209</v>
      </c>
      <c r="J202" s="2">
        <f t="shared" si="60"/>
        <v>430.47204644770312</v>
      </c>
      <c r="K202" s="2">
        <f t="shared" si="61"/>
        <v>1298.0794332484484</v>
      </c>
      <c r="L202" s="2">
        <f t="shared" si="62"/>
        <v>283.13468081632658</v>
      </c>
      <c r="M202" s="2">
        <f t="shared" si="63"/>
        <v>0</v>
      </c>
      <c r="N202" s="2">
        <f t="shared" si="64"/>
        <v>0</v>
      </c>
      <c r="O202">
        <v>209</v>
      </c>
      <c r="P202" s="2">
        <f t="shared" si="77"/>
        <v>4003.6910983238977</v>
      </c>
      <c r="Q202" s="2">
        <f t="shared" si="78"/>
        <v>12073.046588509495</v>
      </c>
      <c r="R202" s="2">
        <f t="shared" si="79"/>
        <v>2633.3505521799793</v>
      </c>
      <c r="S202" s="2">
        <f t="shared" si="65"/>
        <v>0</v>
      </c>
      <c r="T202" s="2">
        <f t="shared" si="66"/>
        <v>0</v>
      </c>
      <c r="U202" s="2">
        <f t="shared" si="67"/>
        <v>0</v>
      </c>
      <c r="V202" s="2">
        <f t="shared" si="68"/>
        <v>0</v>
      </c>
      <c r="W202" s="2">
        <f t="shared" si="80"/>
        <v>3755.3668634389087</v>
      </c>
      <c r="X202" s="2">
        <f t="shared" si="69"/>
        <v>5.6359540258653906</v>
      </c>
      <c r="Y202" s="2">
        <f t="shared" si="81"/>
        <v>0</v>
      </c>
      <c r="Z202" s="2">
        <f t="shared" si="70"/>
        <v>0</v>
      </c>
      <c r="AA202" s="2">
        <f t="shared" si="82"/>
        <v>11324.23006315929</v>
      </c>
      <c r="AB202" s="2">
        <f t="shared" si="71"/>
        <v>1.8690078596562232</v>
      </c>
      <c r="AC202" s="2"/>
      <c r="AD202" s="2">
        <f t="shared" si="72"/>
        <v>107.51879600000001</v>
      </c>
      <c r="AE202" s="2">
        <f t="shared" si="73"/>
        <v>-0.42312447059362235</v>
      </c>
      <c r="AF202" s="2">
        <f t="shared" si="74"/>
        <v>0.99994546723623945</v>
      </c>
      <c r="AG202" s="2">
        <f t="shared" si="90"/>
        <v>0.1863243433559553</v>
      </c>
      <c r="AH202" s="2">
        <f t="shared" si="84"/>
        <v>3.3059947348904342E-2</v>
      </c>
      <c r="AI202" s="2">
        <f t="shared" si="85"/>
        <v>0.17743224934246188</v>
      </c>
      <c r="AJ202" s="2">
        <f t="shared" si="86"/>
        <v>9.9555228547108882E-2</v>
      </c>
      <c r="AK202" s="2">
        <f t="shared" si="75"/>
        <v>417.18897156264018</v>
      </c>
      <c r="AL202" s="2">
        <f t="shared" si="87"/>
        <v>13.283074885062938</v>
      </c>
      <c r="AM202" s="2">
        <f t="shared" si="76"/>
        <v>1290.9778187144511</v>
      </c>
      <c r="AN202" s="2">
        <f t="shared" si="88"/>
        <v>7.1016145339973029</v>
      </c>
      <c r="AO202">
        <f t="shared" si="89"/>
        <v>37.237127342124417</v>
      </c>
    </row>
    <row r="203" spans="9:41" x14ac:dyDescent="0.25">
      <c r="I203">
        <v>210</v>
      </c>
      <c r="J203" s="2">
        <f t="shared" si="60"/>
        <v>436.33299448898049</v>
      </c>
      <c r="K203" s="2">
        <f t="shared" si="61"/>
        <v>1316.5090029957989</v>
      </c>
      <c r="L203" s="2">
        <f t="shared" si="62"/>
        <v>283.52175038256058</v>
      </c>
      <c r="M203" s="2">
        <f t="shared" si="63"/>
        <v>0</v>
      </c>
      <c r="N203" s="2">
        <f t="shared" si="64"/>
        <v>0</v>
      </c>
      <c r="O203">
        <v>210</v>
      </c>
      <c r="P203" s="2">
        <f t="shared" si="77"/>
        <v>4038.8772426799424</v>
      </c>
      <c r="Q203" s="2">
        <f t="shared" si="78"/>
        <v>12186.147550474268</v>
      </c>
      <c r="R203" s="2">
        <f t="shared" si="79"/>
        <v>2624.3936623816944</v>
      </c>
      <c r="S203" s="2">
        <f t="shared" si="65"/>
        <v>0</v>
      </c>
      <c r="T203" s="2">
        <f t="shared" si="66"/>
        <v>0</v>
      </c>
      <c r="U203" s="2">
        <f t="shared" si="67"/>
        <v>0</v>
      </c>
      <c r="V203" s="2">
        <f t="shared" si="68"/>
        <v>0</v>
      </c>
      <c r="W203" s="2">
        <f t="shared" si="80"/>
        <v>3806.4968038013058</v>
      </c>
      <c r="X203" s="2">
        <f t="shared" si="69"/>
        <v>5.5868543677122382</v>
      </c>
      <c r="Y203" s="2">
        <f t="shared" si="81"/>
        <v>0</v>
      </c>
      <c r="Z203" s="2">
        <f t="shared" si="70"/>
        <v>0</v>
      </c>
      <c r="AA203" s="2">
        <f t="shared" si="82"/>
        <v>11485.006578400549</v>
      </c>
      <c r="AB203" s="2">
        <f t="shared" si="71"/>
        <v>1.8516613942559572</v>
      </c>
      <c r="AC203" s="2"/>
      <c r="AD203" s="2">
        <f t="shared" si="72"/>
        <v>108.03324000000001</v>
      </c>
      <c r="AE203" s="2">
        <f t="shared" si="73"/>
        <v>-0.4428571428571435</v>
      </c>
      <c r="AF203" s="2">
        <f t="shared" si="74"/>
        <v>0.99994026239904943</v>
      </c>
      <c r="AG203" s="2">
        <f t="shared" si="90"/>
        <v>0.18455405084198376</v>
      </c>
      <c r="AH203" s="2">
        <f t="shared" si="84"/>
        <v>3.3033624772567112E-2</v>
      </c>
      <c r="AI203" s="2">
        <f t="shared" si="85"/>
        <v>0.17899159959837832</v>
      </c>
      <c r="AJ203" s="2">
        <f t="shared" si="86"/>
        <v>9.9538623459098904E-2</v>
      </c>
      <c r="AK203" s="2">
        <f t="shared" si="75"/>
        <v>423.20602813652681</v>
      </c>
      <c r="AL203" s="2">
        <f t="shared" si="87"/>
        <v>13.126966352453703</v>
      </c>
      <c r="AM203" s="2">
        <f t="shared" si="76"/>
        <v>1309.5974062403195</v>
      </c>
      <c r="AN203" s="2">
        <f t="shared" si="88"/>
        <v>6.9115967554794953</v>
      </c>
      <c r="AO203">
        <f t="shared" si="89"/>
        <v>37.385505078621563</v>
      </c>
    </row>
    <row r="204" spans="9:41" x14ac:dyDescent="0.25">
      <c r="I204">
        <v>211</v>
      </c>
      <c r="J204" s="2">
        <f t="shared" si="60"/>
        <v>442.25288820210631</v>
      </c>
      <c r="K204" s="2">
        <f t="shared" si="61"/>
        <v>1335.1195578906243</v>
      </c>
      <c r="L204" s="2">
        <f t="shared" si="62"/>
        <v>283.90582328786331</v>
      </c>
      <c r="M204" s="2">
        <f t="shared" si="63"/>
        <v>0</v>
      </c>
      <c r="N204" s="2">
        <f t="shared" si="64"/>
        <v>0</v>
      </c>
      <c r="O204">
        <v>211</v>
      </c>
      <c r="P204" s="2">
        <f t="shared" si="77"/>
        <v>4074.2729085044898</v>
      </c>
      <c r="Q204" s="2">
        <f t="shared" si="78"/>
        <v>12299.843798515538</v>
      </c>
      <c r="R204" s="2">
        <f t="shared" si="79"/>
        <v>2615.4940651507891</v>
      </c>
      <c r="S204" s="2">
        <f t="shared" si="65"/>
        <v>0</v>
      </c>
      <c r="T204" s="2">
        <f t="shared" si="66"/>
        <v>0</v>
      </c>
      <c r="U204" s="2">
        <f t="shared" si="67"/>
        <v>0</v>
      </c>
      <c r="V204" s="2">
        <f t="shared" si="68"/>
        <v>0</v>
      </c>
      <c r="W204" s="2">
        <f t="shared" si="80"/>
        <v>3858.1409764457512</v>
      </c>
      <c r="X204" s="2">
        <f t="shared" si="69"/>
        <v>5.5383179945603134</v>
      </c>
      <c r="Y204" s="2">
        <f t="shared" si="81"/>
        <v>0</v>
      </c>
      <c r="Z204" s="2">
        <f t="shared" si="70"/>
        <v>0</v>
      </c>
      <c r="AA204" s="2">
        <f t="shared" si="82"/>
        <v>11647.361978104138</v>
      </c>
      <c r="AB204" s="2">
        <f t="shared" si="71"/>
        <v>1.8345451644388615</v>
      </c>
      <c r="AC204" s="2"/>
      <c r="AD204" s="2">
        <f t="shared" si="72"/>
        <v>108.547684</v>
      </c>
      <c r="AE204" s="2">
        <f t="shared" si="73"/>
        <v>-0.46230992116080039</v>
      </c>
      <c r="AF204" s="2">
        <f t="shared" si="74"/>
        <v>0.99993489923075063</v>
      </c>
      <c r="AG204" s="2">
        <f t="shared" si="90"/>
        <v>0.18280886867167145</v>
      </c>
      <c r="AH204" s="2">
        <f t="shared" si="84"/>
        <v>3.3008012333568551E-2</v>
      </c>
      <c r="AI204" s="2">
        <f t="shared" si="85"/>
        <v>0.18056023525232592</v>
      </c>
      <c r="AJ204" s="2">
        <f t="shared" si="86"/>
        <v>9.9522590672748198E-2</v>
      </c>
      <c r="AK204" s="2">
        <f t="shared" si="75"/>
        <v>429.28066376186058</v>
      </c>
      <c r="AL204" s="2">
        <f t="shared" si="87"/>
        <v>12.972224440245714</v>
      </c>
      <c r="AM204" s="2">
        <f t="shared" si="76"/>
        <v>1328.3951702840438</v>
      </c>
      <c r="AN204" s="2">
        <f t="shared" si="88"/>
        <v>6.7243876065804775</v>
      </c>
      <c r="AO204">
        <f t="shared" si="89"/>
        <v>37.534406616215684</v>
      </c>
    </row>
    <row r="205" spans="9:41" x14ac:dyDescent="0.25">
      <c r="I205">
        <v>212</v>
      </c>
      <c r="J205" s="2">
        <f t="shared" si="60"/>
        <v>448.23198709830683</v>
      </c>
      <c r="K205" s="2">
        <f t="shared" si="61"/>
        <v>1353.9119315236944</v>
      </c>
      <c r="L205" s="2">
        <f t="shared" si="62"/>
        <v>284.28693038580076</v>
      </c>
      <c r="M205" s="2">
        <f t="shared" si="63"/>
        <v>0</v>
      </c>
      <c r="N205" s="2">
        <f t="shared" si="64"/>
        <v>0</v>
      </c>
      <c r="O205">
        <v>212</v>
      </c>
      <c r="P205" s="2">
        <f t="shared" si="77"/>
        <v>4109.8775103517773</v>
      </c>
      <c r="Q205" s="2">
        <f t="shared" si="78"/>
        <v>12414.134552038948</v>
      </c>
      <c r="R205" s="2">
        <f t="shared" si="79"/>
        <v>2606.6512326423776</v>
      </c>
      <c r="S205" s="2">
        <f t="shared" si="65"/>
        <v>0</v>
      </c>
      <c r="T205" s="2">
        <f t="shared" si="66"/>
        <v>0</v>
      </c>
      <c r="U205" s="2">
        <f t="shared" si="67"/>
        <v>0</v>
      </c>
      <c r="V205" s="2">
        <f t="shared" si="68"/>
        <v>0</v>
      </c>
      <c r="W205" s="2">
        <f t="shared" si="80"/>
        <v>3910.3016453052187</v>
      </c>
      <c r="X205" s="2">
        <f t="shared" si="69"/>
        <v>5.4903385580434536</v>
      </c>
      <c r="Y205" s="2">
        <f t="shared" si="81"/>
        <v>0</v>
      </c>
      <c r="Z205" s="2">
        <f t="shared" si="70"/>
        <v>0</v>
      </c>
      <c r="AA205" s="2">
        <f t="shared" si="82"/>
        <v>11811.303534377917</v>
      </c>
      <c r="AB205" s="2">
        <f t="shared" si="71"/>
        <v>1.8176554208697449</v>
      </c>
      <c r="AC205" s="2"/>
      <c r="AD205" s="2">
        <f t="shared" si="72"/>
        <v>109.062128</v>
      </c>
      <c r="AE205" s="2">
        <f t="shared" si="73"/>
        <v>-0.48148807404770411</v>
      </c>
      <c r="AF205" s="2">
        <f t="shared" si="74"/>
        <v>0.99992938613801841</v>
      </c>
      <c r="AG205" s="2">
        <f t="shared" si="90"/>
        <v>0.18108832418412876</v>
      </c>
      <c r="AH205" s="2">
        <f t="shared" si="84"/>
        <v>3.2983088796742929E-2</v>
      </c>
      <c r="AI205" s="2">
        <f t="shared" si="85"/>
        <v>0.18213813035900681</v>
      </c>
      <c r="AJ205" s="2">
        <f t="shared" si="86"/>
        <v>9.9507111547420812E-2</v>
      </c>
      <c r="AK205" s="2">
        <f t="shared" si="75"/>
        <v>435.41315262460085</v>
      </c>
      <c r="AL205" s="2">
        <f t="shared" si="87"/>
        <v>12.818834473705998</v>
      </c>
      <c r="AM205" s="2">
        <f t="shared" si="76"/>
        <v>1347.3719593052328</v>
      </c>
      <c r="AN205" s="2">
        <f t="shared" si="88"/>
        <v>6.539972218461477</v>
      </c>
      <c r="AO205">
        <f t="shared" si="89"/>
        <v>37.683819174624738</v>
      </c>
    </row>
    <row r="206" spans="9:41" x14ac:dyDescent="0.25">
      <c r="I206">
        <v>213</v>
      </c>
      <c r="J206" s="2">
        <f t="shared" si="60"/>
        <v>454.27055098644416</v>
      </c>
      <c r="K206" s="2">
        <f t="shared" si="61"/>
        <v>1372.8869578826268</v>
      </c>
      <c r="L206" s="2">
        <f t="shared" si="62"/>
        <v>284.66510213387431</v>
      </c>
      <c r="M206" s="2">
        <f t="shared" si="63"/>
        <v>0</v>
      </c>
      <c r="N206" s="2">
        <f t="shared" si="64"/>
        <v>0</v>
      </c>
      <c r="O206">
        <v>213</v>
      </c>
      <c r="P206" s="2">
        <f t="shared" si="77"/>
        <v>4145.6904764865631</v>
      </c>
      <c r="Q206" s="2">
        <f t="shared" si="78"/>
        <v>12529.019048730845</v>
      </c>
      <c r="R206" s="2">
        <f t="shared" si="79"/>
        <v>2597.8646433096515</v>
      </c>
      <c r="S206" s="2">
        <f t="shared" si="65"/>
        <v>0</v>
      </c>
      <c r="T206" s="2">
        <f t="shared" si="66"/>
        <v>0</v>
      </c>
      <c r="U206" s="2">
        <f t="shared" si="67"/>
        <v>0</v>
      </c>
      <c r="V206" s="2">
        <f t="shared" si="68"/>
        <v>0</v>
      </c>
      <c r="W206" s="2">
        <f t="shared" si="80"/>
        <v>3962.9810769092046</v>
      </c>
      <c r="X206" s="2">
        <f t="shared" si="69"/>
        <v>5.4429097135691906</v>
      </c>
      <c r="Y206" s="2">
        <f t="shared" si="81"/>
        <v>0</v>
      </c>
      <c r="Z206" s="2">
        <f t="shared" si="70"/>
        <v>0</v>
      </c>
      <c r="AA206" s="2">
        <f t="shared" si="82"/>
        <v>11976.838522791786</v>
      </c>
      <c r="AB206" s="2">
        <f t="shared" si="71"/>
        <v>1.8009884793179982</v>
      </c>
      <c r="AC206" s="2"/>
      <c r="AD206" s="2">
        <f t="shared" si="72"/>
        <v>109.576572</v>
      </c>
      <c r="AE206" s="2">
        <f t="shared" si="73"/>
        <v>-0.50039674667724676</v>
      </c>
      <c r="AF206" s="2">
        <f t="shared" si="74"/>
        <v>0.99992373117924949</v>
      </c>
      <c r="AG206" s="2">
        <f t="shared" si="90"/>
        <v>0.17939195578768508</v>
      </c>
      <c r="AH206" s="2">
        <f t="shared" si="84"/>
        <v>3.2958833643788064E-2</v>
      </c>
      <c r="AI206" s="2">
        <f t="shared" si="85"/>
        <v>0.18372525958073438</v>
      </c>
      <c r="AJ206" s="2">
        <f t="shared" si="86"/>
        <v>9.9492168098583245E-2</v>
      </c>
      <c r="AK206" s="2">
        <f t="shared" si="75"/>
        <v>441.60376891070683</v>
      </c>
      <c r="AL206" s="2">
        <f t="shared" si="87"/>
        <v>12.666782075737357</v>
      </c>
      <c r="AM206" s="2">
        <f t="shared" si="76"/>
        <v>1366.5286217634955</v>
      </c>
      <c r="AN206" s="2">
        <f t="shared" si="88"/>
        <v>6.3583361191313452</v>
      </c>
      <c r="AO206">
        <f t="shared" si="89"/>
        <v>37.833730338694693</v>
      </c>
    </row>
    <row r="207" spans="9:41" x14ac:dyDescent="0.25">
      <c r="I207">
        <v>214</v>
      </c>
      <c r="J207" s="2">
        <f t="shared" si="60"/>
        <v>460.36883996606178</v>
      </c>
      <c r="K207" s="2">
        <f t="shared" si="61"/>
        <v>1392.0454713426147</v>
      </c>
      <c r="L207" s="2">
        <f t="shared" si="62"/>
        <v>285.04036859960553</v>
      </c>
      <c r="M207" s="2">
        <f t="shared" si="63"/>
        <v>0</v>
      </c>
      <c r="N207" s="2">
        <f t="shared" si="64"/>
        <v>0</v>
      </c>
      <c r="O207">
        <v>214</v>
      </c>
      <c r="P207" s="2">
        <f t="shared" si="77"/>
        <v>4181.7112485006201</v>
      </c>
      <c r="Q207" s="2">
        <f t="shared" si="78"/>
        <v>12644.496544046926</v>
      </c>
      <c r="R207" s="2">
        <f t="shared" si="79"/>
        <v>2589.133781812001</v>
      </c>
      <c r="S207" s="2">
        <f t="shared" si="65"/>
        <v>0</v>
      </c>
      <c r="T207" s="2">
        <f t="shared" si="66"/>
        <v>0</v>
      </c>
      <c r="U207" s="2">
        <f t="shared" si="67"/>
        <v>0</v>
      </c>
      <c r="V207" s="2">
        <f t="shared" si="68"/>
        <v>0</v>
      </c>
      <c r="W207" s="2">
        <f t="shared" si="80"/>
        <v>4016.1815403230644</v>
      </c>
      <c r="X207" s="2">
        <f t="shared" si="69"/>
        <v>5.396025125362419</v>
      </c>
      <c r="Y207" s="2">
        <f t="shared" si="81"/>
        <v>0</v>
      </c>
      <c r="Z207" s="2">
        <f t="shared" si="70"/>
        <v>0</v>
      </c>
      <c r="AA207" s="2">
        <f t="shared" si="82"/>
        <v>12143.974222296787</v>
      </c>
      <c r="AB207" s="2">
        <f t="shared" si="71"/>
        <v>1.784540719776107</v>
      </c>
      <c r="AC207" s="2"/>
      <c r="AD207" s="2">
        <f t="shared" si="72"/>
        <v>110.091016</v>
      </c>
      <c r="AE207" s="2">
        <f t="shared" si="73"/>
        <v>-0.51904096427635604</v>
      </c>
      <c r="AF207" s="2">
        <f t="shared" si="74"/>
        <v>0.99991794207920592</v>
      </c>
      <c r="AG207" s="2">
        <f t="shared" si="90"/>
        <v>0.17771931265026389</v>
      </c>
      <c r="AH207" s="2">
        <f t="shared" si="84"/>
        <v>3.2935227046098588E-2</v>
      </c>
      <c r="AI207" s="2">
        <f t="shared" si="85"/>
        <v>0.1853215981704377</v>
      </c>
      <c r="AJ207" s="2">
        <f t="shared" si="86"/>
        <v>9.9477742972337205E-2</v>
      </c>
      <c r="AK207" s="2">
        <f t="shared" si="75"/>
        <v>447.85278680613766</v>
      </c>
      <c r="AL207" s="2">
        <f t="shared" si="87"/>
        <v>12.5160531599241</v>
      </c>
      <c r="AM207" s="2">
        <f t="shared" si="76"/>
        <v>1385.8660061184403</v>
      </c>
      <c r="AN207" s="2">
        <f t="shared" si="88"/>
        <v>6.1794652241743622</v>
      </c>
      <c r="AO207">
        <f t="shared" si="89"/>
        <v>37.984128046385003</v>
      </c>
    </row>
    <row r="208" spans="9:41" x14ac:dyDescent="0.25">
      <c r="I208">
        <v>215</v>
      </c>
      <c r="J208" s="2">
        <f t="shared" si="60"/>
        <v>466.52711442062514</v>
      </c>
      <c r="K208" s="2">
        <f t="shared" si="61"/>
        <v>1411.3883066574138</v>
      </c>
      <c r="L208" s="2">
        <f t="shared" si="62"/>
        <v>285.41275946651319</v>
      </c>
      <c r="M208" s="2">
        <f t="shared" si="63"/>
        <v>0</v>
      </c>
      <c r="N208" s="2">
        <f t="shared" si="64"/>
        <v>0</v>
      </c>
      <c r="O208">
        <v>215</v>
      </c>
      <c r="P208" s="2">
        <f t="shared" si="77"/>
        <v>4217.9392809416922</v>
      </c>
      <c r="Q208" s="2">
        <f t="shared" si="78"/>
        <v>12760.566310717515</v>
      </c>
      <c r="R208" s="2">
        <f t="shared" si="79"/>
        <v>2580.4581389247255</v>
      </c>
      <c r="S208" s="2">
        <f t="shared" si="65"/>
        <v>0</v>
      </c>
      <c r="T208" s="2">
        <f t="shared" si="66"/>
        <v>0</v>
      </c>
      <c r="U208" s="2">
        <f t="shared" si="67"/>
        <v>0</v>
      </c>
      <c r="V208" s="2">
        <f t="shared" si="68"/>
        <v>0</v>
      </c>
      <c r="W208" s="2">
        <f t="shared" si="80"/>
        <v>4069.9053070890427</v>
      </c>
      <c r="X208" s="2">
        <f t="shared" si="69"/>
        <v>5.3496784711614547</v>
      </c>
      <c r="Y208" s="2">
        <f t="shared" si="81"/>
        <v>0</v>
      </c>
      <c r="Z208" s="2">
        <f t="shared" si="70"/>
        <v>0</v>
      </c>
      <c r="AA208" s="2">
        <f t="shared" si="82"/>
        <v>12312.717915146486</v>
      </c>
      <c r="AB208" s="2">
        <f t="shared" si="71"/>
        <v>1.7683085855655265</v>
      </c>
      <c r="AC208" s="2"/>
      <c r="AD208" s="2">
        <f t="shared" si="72"/>
        <v>110.60546000000001</v>
      </c>
      <c r="AE208" s="2">
        <f t="shared" si="73"/>
        <v>-0.53742563547863775</v>
      </c>
      <c r="AF208" s="2">
        <f t="shared" si="74"/>
        <v>0.99991202624300157</v>
      </c>
      <c r="AG208" s="2">
        <f t="shared" si="90"/>
        <v>0.17606995439981574</v>
      </c>
      <c r="AH208" s="2">
        <f t="shared" si="84"/>
        <v>3.2912249838743982E-2</v>
      </c>
      <c r="AI208" s="2">
        <f t="shared" si="85"/>
        <v>0.18692712195521774</v>
      </c>
      <c r="AJ208" s="2">
        <f t="shared" si="86"/>
        <v>9.9463819421042071E-2</v>
      </c>
      <c r="AK208" s="2">
        <f t="shared" si="75"/>
        <v>454.16048049685298</v>
      </c>
      <c r="AL208" s="2">
        <f t="shared" si="87"/>
        <v>12.366633923772136</v>
      </c>
      <c r="AM208" s="2">
        <f t="shared" si="76"/>
        <v>1405.3849608296769</v>
      </c>
      <c r="AN208" s="2">
        <f t="shared" si="88"/>
        <v>6.0033458277368821</v>
      </c>
      <c r="AO208">
        <f t="shared" si="89"/>
        <v>38.135000577201993</v>
      </c>
    </row>
    <row r="209" spans="9:41" x14ac:dyDescent="0.25">
      <c r="I209">
        <v>216</v>
      </c>
      <c r="J209" s="2">
        <f t="shared" si="60"/>
        <v>472.74563501094826</v>
      </c>
      <c r="K209" s="2">
        <f t="shared" si="61"/>
        <v>1430.9162989505771</v>
      </c>
      <c r="L209" s="2">
        <f t="shared" si="62"/>
        <v>285.78230403998333</v>
      </c>
      <c r="M209" s="2">
        <f t="shared" si="63"/>
        <v>0</v>
      </c>
      <c r="N209" s="2">
        <f t="shared" si="64"/>
        <v>0</v>
      </c>
      <c r="O209">
        <v>216</v>
      </c>
      <c r="P209" s="2">
        <f t="shared" si="77"/>
        <v>4254.3740409544298</v>
      </c>
      <c r="Q209" s="2">
        <f t="shared" si="78"/>
        <v>12877.227638268812</v>
      </c>
      <c r="R209" s="2">
        <f t="shared" si="79"/>
        <v>2571.8372114502845</v>
      </c>
      <c r="S209" s="2">
        <f t="shared" si="65"/>
        <v>0</v>
      </c>
      <c r="T209" s="2">
        <f t="shared" si="66"/>
        <v>0</v>
      </c>
      <c r="U209" s="2">
        <f t="shared" si="67"/>
        <v>0</v>
      </c>
      <c r="V209" s="2">
        <f t="shared" si="68"/>
        <v>0</v>
      </c>
      <c r="W209" s="2">
        <f t="shared" si="80"/>
        <v>4124.1546511689239</v>
      </c>
      <c r="X209" s="2">
        <f t="shared" si="69"/>
        <v>5.303863446585396</v>
      </c>
      <c r="Y209" s="2">
        <f t="shared" si="81"/>
        <v>0</v>
      </c>
      <c r="Z209" s="2">
        <f t="shared" si="70"/>
        <v>0</v>
      </c>
      <c r="AA209" s="2">
        <f t="shared" si="82"/>
        <v>12483.076886820494</v>
      </c>
      <c r="AB209" s="2">
        <f t="shared" si="71"/>
        <v>1.7522885824322927</v>
      </c>
      <c r="AC209" s="2"/>
      <c r="AD209" s="2">
        <f t="shared" si="72"/>
        <v>111.11990400000001</v>
      </c>
      <c r="AE209" s="2">
        <f t="shared" si="73"/>
        <v>-0.55555555555555536</v>
      </c>
      <c r="AF209" s="2">
        <f t="shared" si="74"/>
        <v>0.99990599076946673</v>
      </c>
      <c r="AG209" s="2">
        <f t="shared" si="90"/>
        <v>0.17444345083443683</v>
      </c>
      <c r="AH209" s="2">
        <f t="shared" si="84"/>
        <v>3.2889883495538091E-2</v>
      </c>
      <c r="AI209" s="2">
        <f t="shared" si="85"/>
        <v>0.18854180732043457</v>
      </c>
      <c r="AJ209" s="2">
        <f t="shared" si="86"/>
        <v>9.94503812799757E-2</v>
      </c>
      <c r="AK209" s="2">
        <f t="shared" si="75"/>
        <v>460.52712416881155</v>
      </c>
      <c r="AL209" s="2">
        <f t="shared" si="87"/>
        <v>12.218510842136689</v>
      </c>
      <c r="AM209" s="2">
        <f t="shared" si="76"/>
        <v>1425.0863343568128</v>
      </c>
      <c r="AN209" s="2">
        <f t="shared" si="88"/>
        <v>5.8299645937643572</v>
      </c>
      <c r="AO209">
        <f t="shared" si="89"/>
        <v>38.286336541061353</v>
      </c>
    </row>
    <row r="210" spans="9:41" x14ac:dyDescent="0.25">
      <c r="I210">
        <v>217</v>
      </c>
      <c r="J210" s="2">
        <f t="shared" si="60"/>
        <v>479.02466266880464</v>
      </c>
      <c r="K210" s="2">
        <f t="shared" si="61"/>
        <v>1450.6302837069384</v>
      </c>
      <c r="L210" s="2">
        <f t="shared" si="62"/>
        <v>286.14903125303493</v>
      </c>
      <c r="M210" s="2">
        <f t="shared" si="63"/>
        <v>0</v>
      </c>
      <c r="N210" s="2">
        <f t="shared" si="64"/>
        <v>0</v>
      </c>
      <c r="O210">
        <v>217</v>
      </c>
      <c r="P210" s="2">
        <f t="shared" si="77"/>
        <v>4291.0150079329042</v>
      </c>
      <c r="Q210" s="2">
        <f t="shared" si="78"/>
        <v>12994.479832559584</v>
      </c>
      <c r="R210" s="2">
        <f t="shared" si="79"/>
        <v>2563.270502131073</v>
      </c>
      <c r="S210" s="2">
        <f t="shared" si="65"/>
        <v>0</v>
      </c>
      <c r="T210" s="2">
        <f t="shared" si="66"/>
        <v>0</v>
      </c>
      <c r="U210" s="2">
        <f t="shared" si="67"/>
        <v>0</v>
      </c>
      <c r="V210" s="2">
        <f t="shared" si="68"/>
        <v>0</v>
      </c>
      <c r="W210" s="2">
        <f t="shared" si="80"/>
        <v>4178.9318488882991</v>
      </c>
      <c r="X210" s="2">
        <f t="shared" si="69"/>
        <v>5.2585737691907948</v>
      </c>
      <c r="Y210" s="2">
        <f t="shared" si="81"/>
        <v>0</v>
      </c>
      <c r="Z210" s="2">
        <f t="shared" si="70"/>
        <v>0</v>
      </c>
      <c r="AA210" s="2">
        <f t="shared" si="82"/>
        <v>12655.05842595017</v>
      </c>
      <c r="AB210" s="2">
        <f t="shared" si="71"/>
        <v>1.7364772776345401</v>
      </c>
      <c r="AC210" s="2"/>
      <c r="AD210" s="2">
        <f t="shared" si="72"/>
        <v>111.634348</v>
      </c>
      <c r="AE210" s="2">
        <f t="shared" si="73"/>
        <v>-0.57343540954363048</v>
      </c>
      <c r="AF210" s="2">
        <f t="shared" si="74"/>
        <v>0.99989984246391506</v>
      </c>
      <c r="AG210" s="2">
        <f t="shared" si="90"/>
        <v>0.1728393816418162</v>
      </c>
      <c r="AH210" s="2">
        <f t="shared" si="84"/>
        <v>3.2868110105149916E-2</v>
      </c>
      <c r="AI210" s="2">
        <f t="shared" si="85"/>
        <v>0.19016563119430827</v>
      </c>
      <c r="AJ210" s="2">
        <f t="shared" si="86"/>
        <v>9.9437412944985079E-2</v>
      </c>
      <c r="AK210" s="2">
        <f t="shared" si="75"/>
        <v>466.95299200797297</v>
      </c>
      <c r="AL210" s="2">
        <f t="shared" si="87"/>
        <v>12.071670660831684</v>
      </c>
      <c r="AM210" s="2">
        <f t="shared" si="76"/>
        <v>1444.9709751594578</v>
      </c>
      <c r="AN210" s="2">
        <f t="shared" si="88"/>
        <v>5.6593085474805358</v>
      </c>
      <c r="AO210">
        <f t="shared" si="89"/>
        <v>38.438124867562301</v>
      </c>
    </row>
    <row r="211" spans="9:41" x14ac:dyDescent="0.25">
      <c r="I211">
        <v>218</v>
      </c>
      <c r="J211" s="2">
        <f t="shared" si="60"/>
        <v>485.36445859071165</v>
      </c>
      <c r="K211" s="2">
        <f t="shared" si="61"/>
        <v>1470.5310967643213</v>
      </c>
      <c r="L211" s="2">
        <f t="shared" si="62"/>
        <v>286.51296967198329</v>
      </c>
      <c r="M211" s="2">
        <f t="shared" si="63"/>
        <v>0</v>
      </c>
      <c r="N211" s="2">
        <f t="shared" si="64"/>
        <v>0</v>
      </c>
      <c r="O211">
        <v>218</v>
      </c>
      <c r="P211" s="2">
        <f t="shared" si="77"/>
        <v>4327.861673184243</v>
      </c>
      <c r="Q211" s="2">
        <f t="shared" si="78"/>
        <v>13112.322215332655</v>
      </c>
      <c r="R211" s="2">
        <f t="shared" si="79"/>
        <v>2554.7575195636819</v>
      </c>
      <c r="S211" s="2">
        <f t="shared" si="65"/>
        <v>0</v>
      </c>
      <c r="T211" s="2">
        <f t="shared" si="66"/>
        <v>0</v>
      </c>
      <c r="U211" s="2">
        <f t="shared" si="67"/>
        <v>0</v>
      </c>
      <c r="V211" s="2">
        <f t="shared" si="68"/>
        <v>0</v>
      </c>
      <c r="W211" s="2">
        <f t="shared" si="80"/>
        <v>4234.2391788823434</v>
      </c>
      <c r="X211" s="2">
        <f t="shared" si="69"/>
        <v>5.213803182234793</v>
      </c>
      <c r="Y211" s="2">
        <f t="shared" si="81"/>
        <v>0</v>
      </c>
      <c r="Z211" s="2">
        <f t="shared" si="70"/>
        <v>0</v>
      </c>
      <c r="AA211" s="2">
        <f t="shared" si="82"/>
        <v>12828.669824246315</v>
      </c>
      <c r="AB211" s="2">
        <f t="shared" si="71"/>
        <v>1.7208712990239416</v>
      </c>
      <c r="AC211" s="2"/>
      <c r="AD211" s="2">
        <f t="shared" si="72"/>
        <v>112.148792</v>
      </c>
      <c r="AE211" s="2">
        <f t="shared" si="73"/>
        <v>-0.59106977527144244</v>
      </c>
      <c r="AF211" s="2">
        <f t="shared" si="74"/>
        <v>0.99989358785034821</v>
      </c>
      <c r="AG211" s="2">
        <f t="shared" si="90"/>
        <v>0.17125733612767197</v>
      </c>
      <c r="AH211" s="2">
        <f t="shared" si="84"/>
        <v>3.2846912348207587E-2</v>
      </c>
      <c r="AI211" s="2">
        <f t="shared" si="85"/>
        <v>0.19179857103301132</v>
      </c>
      <c r="AJ211" s="2">
        <f t="shared" si="86"/>
        <v>9.9424899351081078E-2</v>
      </c>
      <c r="AK211" s="2">
        <f t="shared" si="75"/>
        <v>473.43835820029642</v>
      </c>
      <c r="AL211" s="2">
        <f t="shared" si="87"/>
        <v>11.926100390415209</v>
      </c>
      <c r="AM211" s="2">
        <f t="shared" si="76"/>
        <v>1465.0397316972201</v>
      </c>
      <c r="AN211" s="2">
        <f t="shared" si="88"/>
        <v>5.491365067101353</v>
      </c>
      <c r="AO211">
        <f t="shared" si="89"/>
        <v>38.59035479565614</v>
      </c>
    </row>
    <row r="212" spans="9:41" x14ac:dyDescent="0.25">
      <c r="I212">
        <v>219</v>
      </c>
      <c r="J212" s="2">
        <f t="shared" si="60"/>
        <v>491.76528423188631</v>
      </c>
      <c r="K212" s="2">
        <f t="shared" si="61"/>
        <v>1490.6195743054852</v>
      </c>
      <c r="L212" s="2">
        <f t="shared" si="62"/>
        <v>286.87414750200287</v>
      </c>
      <c r="M212" s="2">
        <f t="shared" si="63"/>
        <v>0</v>
      </c>
      <c r="N212" s="2">
        <f t="shared" si="64"/>
        <v>0</v>
      </c>
      <c r="O212">
        <v>219</v>
      </c>
      <c r="P212" s="2">
        <f t="shared" si="77"/>
        <v>4364.9135396029842</v>
      </c>
      <c r="Q212" s="2">
        <f t="shared" si="78"/>
        <v>13230.754123780762</v>
      </c>
      <c r="R212" s="2">
        <f t="shared" si="79"/>
        <v>2546.2977781146183</v>
      </c>
      <c r="S212" s="2">
        <f t="shared" si="65"/>
        <v>0</v>
      </c>
      <c r="T212" s="2">
        <f t="shared" si="66"/>
        <v>0</v>
      </c>
      <c r="U212" s="2">
        <f t="shared" si="67"/>
        <v>0</v>
      </c>
      <c r="V212" s="2">
        <f t="shared" si="68"/>
        <v>0</v>
      </c>
      <c r="W212" s="2">
        <f t="shared" si="80"/>
        <v>4290.0789220430834</v>
      </c>
      <c r="X212" s="2">
        <f t="shared" si="69"/>
        <v>5.1695454581609859</v>
      </c>
      <c r="Y212" s="2">
        <f t="shared" si="81"/>
        <v>0</v>
      </c>
      <c r="Z212" s="2">
        <f t="shared" si="70"/>
        <v>0</v>
      </c>
      <c r="AA212" s="2">
        <f t="shared" si="82"/>
        <v>13003.918376428875</v>
      </c>
      <c r="AB212" s="2">
        <f t="shared" si="71"/>
        <v>1.7054673341229043</v>
      </c>
      <c r="AC212" s="2"/>
      <c r="AD212" s="2">
        <f t="shared" si="72"/>
        <v>112.663236</v>
      </c>
      <c r="AE212" s="2">
        <f t="shared" si="73"/>
        <v>-0.60846312629011123</v>
      </c>
      <c r="AF212" s="2">
        <f t="shared" si="74"/>
        <v>0.99988723318311878</v>
      </c>
      <c r="AG212" s="2">
        <f t="shared" si="90"/>
        <v>0.16969691295284675</v>
      </c>
      <c r="AH212" s="2">
        <f t="shared" si="84"/>
        <v>3.2826273475350137E-2</v>
      </c>
      <c r="AI212" s="2">
        <f t="shared" si="85"/>
        <v>0.19344060480623765</v>
      </c>
      <c r="AJ212" s="2">
        <f t="shared" si="86"/>
        <v>9.9412825951933362E-2</v>
      </c>
      <c r="AK212" s="2">
        <f t="shared" si="75"/>
        <v>479.98349693174123</v>
      </c>
      <c r="AL212" s="2">
        <f t="shared" si="87"/>
        <v>11.781787300145064</v>
      </c>
      <c r="AM212" s="2">
        <f t="shared" si="76"/>
        <v>1485.2934524297095</v>
      </c>
      <c r="AN212" s="2">
        <f t="shared" si="88"/>
        <v>5.3261218757756952</v>
      </c>
      <c r="AO212">
        <f t="shared" si="89"/>
        <v>38.743015863692968</v>
      </c>
    </row>
    <row r="213" spans="9:41" x14ac:dyDescent="0.25">
      <c r="I213">
        <v>220</v>
      </c>
      <c r="J213" s="2">
        <f t="shared" si="60"/>
        <v>498.22740130036601</v>
      </c>
      <c r="K213" s="2">
        <f t="shared" si="61"/>
        <v>1510.8965528502802</v>
      </c>
      <c r="L213" s="2">
        <f t="shared" si="62"/>
        <v>287.2325925925926</v>
      </c>
      <c r="M213" s="2">
        <f t="shared" si="63"/>
        <v>0</v>
      </c>
      <c r="N213" s="2">
        <f t="shared" si="64"/>
        <v>0</v>
      </c>
      <c r="O213">
        <v>220</v>
      </c>
      <c r="P213" s="2">
        <f t="shared" si="77"/>
        <v>4402.1701213557835</v>
      </c>
      <c r="Q213" s="2">
        <f t="shared" si="78"/>
        <v>13349.774910126096</v>
      </c>
      <c r="R213" s="2">
        <f t="shared" si="79"/>
        <v>2537.8907978374582</v>
      </c>
      <c r="S213" s="2">
        <f t="shared" si="65"/>
        <v>0</v>
      </c>
      <c r="T213" s="2">
        <f t="shared" si="66"/>
        <v>0</v>
      </c>
      <c r="U213" s="2">
        <f t="shared" si="67"/>
        <v>0</v>
      </c>
      <c r="V213" s="2">
        <f t="shared" si="68"/>
        <v>0</v>
      </c>
      <c r="W213" s="2">
        <f t="shared" si="80"/>
        <v>4346.4533614681068</v>
      </c>
      <c r="X213" s="2">
        <f t="shared" si="69"/>
        <v>5.1257944018234642</v>
      </c>
      <c r="Y213" s="2">
        <f t="shared" si="81"/>
        <v>0</v>
      </c>
      <c r="Z213" s="2">
        <f t="shared" si="70"/>
        <v>0</v>
      </c>
      <c r="AA213" s="2">
        <f t="shared" si="82"/>
        <v>13180.81138015853</v>
      </c>
      <c r="AB213" s="2">
        <f t="shared" si="71"/>
        <v>1.690262129199215</v>
      </c>
      <c r="AC213" s="2"/>
      <c r="AD213" s="2">
        <f t="shared" si="72"/>
        <v>113.17768000000001</v>
      </c>
      <c r="AE213" s="2">
        <f t="shared" si="73"/>
        <v>-0.62561983471074378</v>
      </c>
      <c r="AF213" s="2">
        <f t="shared" si="74"/>
        <v>0.99988078445808226</v>
      </c>
      <c r="AG213" s="2">
        <f t="shared" si="90"/>
        <v>0.16815771987874967</v>
      </c>
      <c r="AH213" s="2">
        <f t="shared" si="84"/>
        <v>3.2806177286183909E-2</v>
      </c>
      <c r="AI213" s="2">
        <f t="shared" si="85"/>
        <v>0.19509171098322958</v>
      </c>
      <c r="AJ213" s="2">
        <f t="shared" si="86"/>
        <v>9.940117870022401E-2</v>
      </c>
      <c r="AK213" s="2">
        <f t="shared" si="75"/>
        <v>486.58868238826676</v>
      </c>
      <c r="AL213" s="2">
        <f t="shared" si="87"/>
        <v>11.638718912099227</v>
      </c>
      <c r="AM213" s="2">
        <f t="shared" si="76"/>
        <v>1505.7329858165342</v>
      </c>
      <c r="AN213" s="2">
        <f t="shared" si="88"/>
        <v>5.1635670337460313</v>
      </c>
      <c r="AO213">
        <f t="shared" si="89"/>
        <v>38.896097899831339</v>
      </c>
    </row>
    <row r="214" spans="9:41" x14ac:dyDescent="0.25">
      <c r="I214">
        <v>221</v>
      </c>
      <c r="J214" s="2">
        <f t="shared" si="60"/>
        <v>504.75107175128784</v>
      </c>
      <c r="K214" s="2">
        <f t="shared" si="61"/>
        <v>1531.3628692480247</v>
      </c>
      <c r="L214" s="2">
        <f t="shared" si="62"/>
        <v>287.58833244294425</v>
      </c>
      <c r="M214" s="2">
        <f t="shared" si="63"/>
        <v>0</v>
      </c>
      <c r="N214" s="2">
        <f t="shared" si="64"/>
        <v>0</v>
      </c>
      <c r="O214">
        <v>221</v>
      </c>
      <c r="P214" s="2">
        <f t="shared" si="77"/>
        <v>4439.6309435760722</v>
      </c>
      <c r="Q214" s="2">
        <f t="shared" si="78"/>
        <v>13469.383941213242</v>
      </c>
      <c r="R214" s="2">
        <f t="shared" si="79"/>
        <v>2529.5361043914018</v>
      </c>
      <c r="S214" s="2">
        <f t="shared" si="65"/>
        <v>0</v>
      </c>
      <c r="T214" s="2">
        <f t="shared" si="66"/>
        <v>0</v>
      </c>
      <c r="U214" s="2">
        <f t="shared" si="67"/>
        <v>0</v>
      </c>
      <c r="V214" s="2">
        <f t="shared" si="68"/>
        <v>0</v>
      </c>
      <c r="W214" s="2">
        <f t="shared" si="80"/>
        <v>4403.3647824106592</v>
      </c>
      <c r="X214" s="2">
        <f t="shared" si="69"/>
        <v>5.0825438534637417</v>
      </c>
      <c r="Y214" s="2">
        <f t="shared" si="81"/>
        <v>0</v>
      </c>
      <c r="Z214" s="2">
        <f t="shared" si="70"/>
        <v>0</v>
      </c>
      <c r="AA214" s="2">
        <f t="shared" si="82"/>
        <v>13359.356135970178</v>
      </c>
      <c r="AB214" s="2">
        <f t="shared" si="71"/>
        <v>1.6752524883396791</v>
      </c>
      <c r="AC214" s="2"/>
      <c r="AD214" s="2">
        <f t="shared" si="72"/>
        <v>113.69212400000001</v>
      </c>
      <c r="AE214" s="2">
        <f t="shared" si="73"/>
        <v>-0.64254417395221264</v>
      </c>
      <c r="AF214" s="2">
        <f t="shared" si="74"/>
        <v>0.99987424742325803</v>
      </c>
      <c r="AG214" s="2">
        <f t="shared" si="90"/>
        <v>0.16663937352084279</v>
      </c>
      <c r="AH214" s="2">
        <f t="shared" si="84"/>
        <v>3.2786608109102389E-2</v>
      </c>
      <c r="AI214" s="2">
        <f t="shared" si="85"/>
        <v>0.19675186851924603</v>
      </c>
      <c r="AJ214" s="2">
        <f t="shared" si="86"/>
        <v>9.9389944028820634E-2</v>
      </c>
      <c r="AK214" s="2">
        <f t="shared" si="75"/>
        <v>493.25418875583193</v>
      </c>
      <c r="AL214" s="2">
        <f t="shared" si="87"/>
        <v>11.496882995455927</v>
      </c>
      <c r="AM214" s="2">
        <f t="shared" si="76"/>
        <v>1526.3591803173028</v>
      </c>
      <c r="AN214" s="2">
        <f t="shared" si="88"/>
        <v>5.0036889307218431</v>
      </c>
      <c r="AO214">
        <f t="shared" si="89"/>
        <v>39.049591012795858</v>
      </c>
    </row>
    <row r="215" spans="9:41" x14ac:dyDescent="0.25">
      <c r="I215">
        <v>222</v>
      </c>
      <c r="J215" s="2">
        <f t="shared" ref="J215:J278" si="91">AL215+AK215</f>
        <v>511.33655778132481</v>
      </c>
      <c r="K215" s="2">
        <f t="shared" ref="K215:K278" si="92">$AN215+$AM215</f>
        <v>1552.0193606700843</v>
      </c>
      <c r="L215" s="2">
        <f t="shared" ref="L215:L278" si="93">$E$12*((1-($E$15/($E$15+(AD215/$E$14)))*($E$15/($E$15+(AD215/$E$14)))))/((1-($E$15/($E$15+1))*($E$15/($E$15+1))))</f>
        <v>287.941394207217</v>
      </c>
      <c r="M215" s="2">
        <f t="shared" ref="M215:M278" si="94">MAX(0,L215-J215)</f>
        <v>0</v>
      </c>
      <c r="N215" s="2">
        <f t="shared" ref="N215:N278" si="95">MAX(0,$L215-$K215)</f>
        <v>0</v>
      </c>
      <c r="O215">
        <v>222</v>
      </c>
      <c r="P215" s="2">
        <f t="shared" si="77"/>
        <v>4477.2955420683411</v>
      </c>
      <c r="Q215" s="2">
        <f t="shared" si="78"/>
        <v>13589.58059811485</v>
      </c>
      <c r="R215" s="2">
        <f t="shared" si="79"/>
        <v>2521.2332289612009</v>
      </c>
      <c r="S215" s="2">
        <f t="shared" ref="S215:S278" si="96">MAX(0,$R215-$P215)</f>
        <v>0</v>
      </c>
      <c r="T215" s="2">
        <f t="shared" ref="T215:T278" si="97">MAX(0,$R215-$Q215)</f>
        <v>0</v>
      </c>
      <c r="U215" s="2">
        <f t="shared" ref="U215:U278" si="98">196.85*(S215/$E$7)*AD215</f>
        <v>0</v>
      </c>
      <c r="V215" s="2">
        <f t="shared" ref="V215:V278" si="99">57.2958*ATAN((U215/196.85)/AD215)</f>
        <v>0</v>
      </c>
      <c r="W215" s="2">
        <f t="shared" si="80"/>
        <v>4460.8154722311083</v>
      </c>
      <c r="X215" s="2">
        <f t="shared" ref="X215:X278" si="100">AD215/(W215/196.85)</f>
        <v>5.039787691454471</v>
      </c>
      <c r="Y215" s="2">
        <f t="shared" si="81"/>
        <v>0</v>
      </c>
      <c r="Z215" s="2">
        <f t="shared" ref="Z215:Z278" si="101">57.2958*ATAN(($Y215/196.85)/$AD215)</f>
        <v>0</v>
      </c>
      <c r="AA215" s="2">
        <f t="shared" si="82"/>
        <v>13539.559947208212</v>
      </c>
      <c r="AB215" s="2">
        <f t="shared" ref="AB215:AB278" si="102">$AD215/($AA215/196.85)</f>
        <v>1.6604352725241698</v>
      </c>
      <c r="AC215" s="2"/>
      <c r="AD215" s="2">
        <f t="shared" ref="AD215:AD278" si="103">I215*0.514444</f>
        <v>114.206568</v>
      </c>
      <c r="AE215" s="2">
        <f t="shared" ref="AE215:AE278" si="104">(($E$7/($E$4*0.5*$AD215*$AD215*$E$8))/$H$11)*(180/3.1415)+$E$18</f>
        <v>-0.65924032140248401</v>
      </c>
      <c r="AF215" s="2">
        <f t="shared" ref="AF215:AF278" si="105">COS(AE215*3.1415/180)*COS(AE215*3.1415/180)</f>
        <v>0.99986762758902559</v>
      </c>
      <c r="AG215" s="2">
        <f t="shared" si="90"/>
        <v>0.16514149910988318</v>
      </c>
      <c r="AH215" s="2">
        <f t="shared" si="84"/>
        <v>3.2767550781930596E-2</v>
      </c>
      <c r="AI215" s="2">
        <f t="shared" si="85"/>
        <v>0.19842105684245642</v>
      </c>
      <c r="AJ215" s="2">
        <f t="shared" si="86"/>
        <v>9.9379108832731322E-2</v>
      </c>
      <c r="AK215" s="2">
        <f t="shared" ref="AK215:AK278" si="106">0.001*(0.5*$E$4*$AD215*$AD215*$AD215*$E$8*$H$8)/$E$13</f>
        <v>499.98029022039645</v>
      </c>
      <c r="AL215" s="2">
        <f t="shared" si="87"/>
        <v>11.356267560928384</v>
      </c>
      <c r="AM215" s="2">
        <f t="shared" ref="AM215:AM278" si="107">0.001*(0.5*$E$4*$AD215*$AD215*$AD215*$E$8*$H$9)/$E$13</f>
        <v>1547.1728843916251</v>
      </c>
      <c r="AN215" s="2">
        <f t="shared" si="88"/>
        <v>4.8464762784592361</v>
      </c>
      <c r="AO215">
        <f t="shared" si="89"/>
        <v>39.203485582968753</v>
      </c>
    </row>
    <row r="216" spans="9:41" x14ac:dyDescent="0.25">
      <c r="I216">
        <v>223</v>
      </c>
      <c r="J216" s="2">
        <f t="shared" si="91"/>
        <v>517.98412182326831</v>
      </c>
      <c r="K216" s="2">
        <f t="shared" si="92"/>
        <v>1572.8668646026481</v>
      </c>
      <c r="L216" s="2">
        <f t="shared" si="93"/>
        <v>288.29180469971919</v>
      </c>
      <c r="M216" s="2">
        <f t="shared" si="94"/>
        <v>0</v>
      </c>
      <c r="N216" s="2">
        <f t="shared" si="95"/>
        <v>0</v>
      </c>
      <c r="O216">
        <v>223</v>
      </c>
      <c r="P216" s="2">
        <f t="shared" ref="P216:P279" si="108">$E$13*1000*$J216/$AD216</f>
        <v>4515.1634630216504</v>
      </c>
      <c r="Q216" s="2">
        <f t="shared" ref="Q216:Q279" si="109">$E$13*1000*$K216/$AD216</f>
        <v>13710.364275749662</v>
      </c>
      <c r="R216" s="2">
        <f t="shared" ref="R216:R279" si="110">$E$13*1000*$L216/$AD216</f>
        <v>2512.981708178439</v>
      </c>
      <c r="S216" s="2">
        <f t="shared" si="96"/>
        <v>0</v>
      </c>
      <c r="T216" s="2">
        <f t="shared" si="97"/>
        <v>0</v>
      </c>
      <c r="U216" s="2">
        <f t="shared" si="98"/>
        <v>0</v>
      </c>
      <c r="V216" s="2">
        <f t="shared" si="99"/>
        <v>0</v>
      </c>
      <c r="W216" s="2">
        <f t="shared" ref="W216:W279" si="111">196.85*(P216/$E$7)*AD216</f>
        <v>4518.807720349675</v>
      </c>
      <c r="X216" s="2">
        <f t="shared" si="100"/>
        <v>4.9975198348232643</v>
      </c>
      <c r="Y216" s="2">
        <f t="shared" ref="Y216:Y279" si="112">196.85*(T216/$E$7)*$AD216</f>
        <v>0</v>
      </c>
      <c r="Z216" s="2">
        <f t="shared" si="101"/>
        <v>0</v>
      </c>
      <c r="AA216" s="2">
        <f t="shared" ref="AA216:AA279" si="113">196.85*(Q216/$E$7)*$AD216</f>
        <v>13721.430119963492</v>
      </c>
      <c r="AB216" s="2">
        <f t="shared" si="102"/>
        <v>1.6458073987013888</v>
      </c>
      <c r="AC216" s="2"/>
      <c r="AD216" s="2">
        <f t="shared" si="103"/>
        <v>114.721012</v>
      </c>
      <c r="AE216" s="2">
        <f t="shared" si="104"/>
        <v>-0.67571236099660181</v>
      </c>
      <c r="AF216" s="2">
        <f t="shared" si="105"/>
        <v>0.99986093023787703</v>
      </c>
      <c r="AG216" s="2">
        <f t="shared" si="90"/>
        <v>0.16366373026064235</v>
      </c>
      <c r="AH216" s="2">
        <f t="shared" ref="AH216:AH279" si="114">$H$8+($AG216-$C$17)*($AG216-$C$17)*$H$7</f>
        <v>3.2748990633356886E-2</v>
      </c>
      <c r="AI216" s="2">
        <f t="shared" ref="AI216:AI279" si="115">AH216/AG216</f>
        <v>0.20009925584124563</v>
      </c>
      <c r="AJ216" s="2">
        <f t="shared" ref="AJ216:AJ279" si="116">$H$9+($AG216-$C$19)*($AG216-$C$19)*$H$7</f>
        <v>9.936866045180591E-2</v>
      </c>
      <c r="AK216" s="2">
        <f t="shared" si="106"/>
        <v>506.76726096791913</v>
      </c>
      <c r="AL216" s="2">
        <f t="shared" ref="AL216:AL279" si="117">0.001*$E$4*0.5*$E$8*$AD216*$AD216*$AD216*($AG216-$C$17)*($AG216-$C$17)*$H$7</f>
        <v>11.216860855349168</v>
      </c>
      <c r="AM216" s="2">
        <f t="shared" si="107"/>
        <v>1568.174946499108</v>
      </c>
      <c r="AN216" s="2">
        <f t="shared" ref="AN216:AN279" si="118">0.001*$E$4*0.5*$E$8*$AD216*$AD216*$AD216*($AG216-$C$19)*($AG216-$C$19)*$H$41</f>
        <v>4.6919181035401261</v>
      </c>
      <c r="AO216">
        <f t="shared" ref="AO216:AO279" si="119">P216/AD216</f>
        <v>39.357772253801684</v>
      </c>
    </row>
    <row r="217" spans="9:41" x14ac:dyDescent="0.25">
      <c r="I217">
        <v>224</v>
      </c>
      <c r="J217" s="2">
        <f t="shared" si="91"/>
        <v>524.6940265407593</v>
      </c>
      <c r="K217" s="2">
        <f t="shared" si="92"/>
        <v>1593.9062188397074</v>
      </c>
      <c r="L217" s="2">
        <f t="shared" si="93"/>
        <v>288.63959040000003</v>
      </c>
      <c r="M217" s="2">
        <f t="shared" si="94"/>
        <v>0</v>
      </c>
      <c r="N217" s="2">
        <f t="shared" si="95"/>
        <v>0</v>
      </c>
      <c r="O217">
        <v>224</v>
      </c>
      <c r="P217" s="2">
        <f t="shared" si="108"/>
        <v>4553.2342627321168</v>
      </c>
      <c r="Q217" s="2">
        <f t="shared" si="109"/>
        <v>13831.734382512508</v>
      </c>
      <c r="R217" s="2">
        <f t="shared" si="110"/>
        <v>2504.7810840441334</v>
      </c>
      <c r="S217" s="2">
        <f t="shared" si="96"/>
        <v>0</v>
      </c>
      <c r="T217" s="2">
        <f t="shared" si="97"/>
        <v>0</v>
      </c>
      <c r="U217" s="2">
        <f t="shared" si="98"/>
        <v>0</v>
      </c>
      <c r="V217" s="2">
        <f t="shared" si="99"/>
        <v>0</v>
      </c>
      <c r="W217" s="2">
        <f t="shared" si="111"/>
        <v>4577.3438182004766</v>
      </c>
      <c r="X217" s="2">
        <f t="shared" si="100"/>
        <v>4.9557342455690732</v>
      </c>
      <c r="Y217" s="2">
        <f t="shared" si="112"/>
        <v>0</v>
      </c>
      <c r="Z217" s="2">
        <f t="shared" si="101"/>
        <v>0</v>
      </c>
      <c r="AA217" s="2">
        <f t="shared" si="113"/>
        <v>13904.973963012088</v>
      </c>
      <c r="AB217" s="2">
        <f t="shared" si="102"/>
        <v>1.6313658388675027</v>
      </c>
      <c r="AC217" s="2"/>
      <c r="AD217" s="2">
        <f t="shared" si="103"/>
        <v>115.235456</v>
      </c>
      <c r="AE217" s="2">
        <f t="shared" si="104"/>
        <v>-0.69196428571428581</v>
      </c>
      <c r="AF217" s="2">
        <f t="shared" si="105"/>
        <v>0.99985416043374564</v>
      </c>
      <c r="AG217" s="2">
        <f t="shared" si="90"/>
        <v>0.1622057087478373</v>
      </c>
      <c r="AH217" s="2">
        <f t="shared" si="114"/>
        <v>3.273091346511682E-2</v>
      </c>
      <c r="AI217" s="2">
        <f t="shared" si="115"/>
        <v>0.2017864458519141</v>
      </c>
      <c r="AJ217" s="2">
        <f t="shared" si="116"/>
        <v>9.9358586654149941E-2</v>
      </c>
      <c r="AK217" s="2">
        <f t="shared" si="106"/>
        <v>513.61537518435966</v>
      </c>
      <c r="AL217" s="2">
        <f t="shared" si="117"/>
        <v>11.078651356399682</v>
      </c>
      <c r="AM217" s="2">
        <f t="shared" si="107"/>
        <v>1589.3662150993625</v>
      </c>
      <c r="AN217" s="2">
        <f t="shared" si="118"/>
        <v>4.5400037403448916</v>
      </c>
      <c r="AO217">
        <f t="shared" si="119"/>
        <v>39.512441923535384</v>
      </c>
    </row>
    <row r="218" spans="9:41" x14ac:dyDescent="0.25">
      <c r="I218">
        <v>225</v>
      </c>
      <c r="J218" s="2">
        <f t="shared" si="91"/>
        <v>531.4665348231573</v>
      </c>
      <c r="K218" s="2">
        <f t="shared" si="92"/>
        <v>1615.138261476209</v>
      </c>
      <c r="L218" s="2">
        <f t="shared" si="93"/>
        <v>288.98477745785164</v>
      </c>
      <c r="M218" s="2">
        <f t="shared" si="94"/>
        <v>0</v>
      </c>
      <c r="N218" s="2">
        <f t="shared" si="95"/>
        <v>0</v>
      </c>
      <c r="O218">
        <v>225</v>
      </c>
      <c r="P218" s="2">
        <f t="shared" si="108"/>
        <v>4591.5075073339794</v>
      </c>
      <c r="Q218" s="2">
        <f t="shared" si="109"/>
        <v>13953.690339915705</v>
      </c>
      <c r="R218" s="2">
        <f t="shared" si="110"/>
        <v>2496.630903852631</v>
      </c>
      <c r="S218" s="2">
        <f t="shared" si="96"/>
        <v>0</v>
      </c>
      <c r="T218" s="2">
        <f t="shared" si="97"/>
        <v>0</v>
      </c>
      <c r="U218" s="2">
        <f t="shared" si="98"/>
        <v>0</v>
      </c>
      <c r="V218" s="2">
        <f t="shared" si="99"/>
        <v>0</v>
      </c>
      <c r="W218" s="2">
        <f t="shared" si="111"/>
        <v>4636.4260591867642</v>
      </c>
      <c r="X218" s="2">
        <f t="shared" si="100"/>
        <v>4.9144249307831265</v>
      </c>
      <c r="Y218" s="2">
        <f t="shared" si="112"/>
        <v>0</v>
      </c>
      <c r="Z218" s="2">
        <f t="shared" si="101"/>
        <v>0</v>
      </c>
      <c r="AA218" s="2">
        <f t="shared" si="113"/>
        <v>14090.19878775556</v>
      </c>
      <c r="AB218" s="2">
        <f t="shared" si="102"/>
        <v>1.6171076191487501</v>
      </c>
      <c r="AC218" s="2"/>
      <c r="AD218" s="2">
        <f t="shared" si="103"/>
        <v>115.7499</v>
      </c>
      <c r="AE218" s="2">
        <f t="shared" si="104"/>
        <v>-0.70800000000000018</v>
      </c>
      <c r="AF218" s="2">
        <f t="shared" si="105"/>
        <v>0.9998473230309306</v>
      </c>
      <c r="AG218" s="2">
        <f t="shared" si="90"/>
        <v>0.16076708428901698</v>
      </c>
      <c r="AH218" s="2">
        <f t="shared" si="114"/>
        <v>3.2713305534895674E-2</v>
      </c>
      <c r="AI218" s="2">
        <f t="shared" si="115"/>
        <v>0.20348260764676024</v>
      </c>
      <c r="AJ218" s="2">
        <f t="shared" si="116"/>
        <v>9.9348875620218838E-2</v>
      </c>
      <c r="AK218" s="2">
        <f t="shared" si="106"/>
        <v>520.52490705567709</v>
      </c>
      <c r="AL218" s="2">
        <f t="shared" si="117"/>
        <v>10.941627767480215</v>
      </c>
      <c r="AM218" s="2">
        <f t="shared" si="107"/>
        <v>1610.7475386519966</v>
      </c>
      <c r="AN218" s="2">
        <f t="shared" si="118"/>
        <v>4.3907228242124052</v>
      </c>
      <c r="AO218">
        <f t="shared" si="119"/>
        <v>39.667485737214285</v>
      </c>
    </row>
    <row r="219" spans="9:41" x14ac:dyDescent="0.25">
      <c r="I219">
        <v>226</v>
      </c>
      <c r="J219" s="2">
        <f t="shared" si="91"/>
        <v>538.30190978054691</v>
      </c>
      <c r="K219" s="2">
        <f t="shared" si="92"/>
        <v>1636.5638309014005</v>
      </c>
      <c r="L219" s="2">
        <f t="shared" si="93"/>
        <v>289.32739169822526</v>
      </c>
      <c r="M219" s="2">
        <f t="shared" si="94"/>
        <v>0</v>
      </c>
      <c r="N219" s="2">
        <f t="shared" si="95"/>
        <v>0</v>
      </c>
      <c r="O219">
        <v>226</v>
      </c>
      <c r="P219" s="2">
        <f t="shared" si="108"/>
        <v>4629.9827725389896</v>
      </c>
      <c r="Q219" s="2">
        <f t="shared" si="109"/>
        <v>14076.231582241588</v>
      </c>
      <c r="R219" s="2">
        <f t="shared" si="110"/>
        <v>2488.530720116782</v>
      </c>
      <c r="S219" s="2">
        <f t="shared" si="96"/>
        <v>0</v>
      </c>
      <c r="T219" s="2">
        <f t="shared" si="97"/>
        <v>0</v>
      </c>
      <c r="U219" s="2">
        <f t="shared" si="98"/>
        <v>0</v>
      </c>
      <c r="V219" s="2">
        <f t="shared" si="99"/>
        <v>0</v>
      </c>
      <c r="W219" s="2">
        <f t="shared" si="111"/>
        <v>4696.0567386373496</v>
      </c>
      <c r="X219" s="2">
        <f t="shared" si="100"/>
        <v>4.8735859445857113</v>
      </c>
      <c r="Y219" s="2">
        <f t="shared" si="112"/>
        <v>0</v>
      </c>
      <c r="Z219" s="2">
        <f t="shared" si="101"/>
        <v>0</v>
      </c>
      <c r="AA219" s="2">
        <f t="shared" si="113"/>
        <v>14277.1119081629</v>
      </c>
      <c r="AB219" s="2">
        <f t="shared" si="102"/>
        <v>1.6030298188889749</v>
      </c>
      <c r="AC219" s="2"/>
      <c r="AD219" s="2">
        <f t="shared" si="103"/>
        <v>116.26434400000001</v>
      </c>
      <c r="AE219" s="2">
        <f t="shared" si="104"/>
        <v>-0.7238233221082313</v>
      </c>
      <c r="AF219" s="2">
        <f t="shared" si="105"/>
        <v>0.99984042268263762</v>
      </c>
      <c r="AG219" s="2">
        <f t="shared" si="90"/>
        <v>0.15934751433415856</v>
      </c>
      <c r="AH219" s="2">
        <f t="shared" si="114"/>
        <v>3.2696153539917575E-2</v>
      </c>
      <c r="AI219" s="2">
        <f t="shared" si="115"/>
        <v>0.2051877224225308</v>
      </c>
      <c r="AJ219" s="2">
        <f t="shared" si="116"/>
        <v>9.9339515927562072E-2</v>
      </c>
      <c r="AK219" s="2">
        <f t="shared" si="106"/>
        <v>527.49613076783078</v>
      </c>
      <c r="AL219" s="2">
        <f t="shared" si="117"/>
        <v>10.805779012716135</v>
      </c>
      <c r="AM219" s="2">
        <f t="shared" si="107"/>
        <v>1632.3197656166187</v>
      </c>
      <c r="AN219" s="2">
        <f t="shared" si="118"/>
        <v>4.2440652847816596</v>
      </c>
      <c r="AO219">
        <f t="shared" si="119"/>
        <v>39.822895078984743</v>
      </c>
    </row>
    <row r="220" spans="9:41" x14ac:dyDescent="0.25">
      <c r="I220">
        <v>227</v>
      </c>
      <c r="J220" s="2">
        <f t="shared" si="91"/>
        <v>545.20041473887636</v>
      </c>
      <c r="K220" s="2">
        <f t="shared" si="92"/>
        <v>1658.1837657923481</v>
      </c>
      <c r="L220" s="2">
        <f t="shared" si="93"/>
        <v>289.66745862606138</v>
      </c>
      <c r="M220" s="2">
        <f t="shared" si="94"/>
        <v>0</v>
      </c>
      <c r="N220" s="2">
        <f t="shared" si="95"/>
        <v>0</v>
      </c>
      <c r="O220">
        <v>227</v>
      </c>
      <c r="P220" s="2">
        <f t="shared" si="108"/>
        <v>4668.659643383834</v>
      </c>
      <c r="Q220" s="2">
        <f t="shared" si="109"/>
        <v>14199.357556205739</v>
      </c>
      <c r="R220" s="2">
        <f t="shared" si="110"/>
        <v>2480.4800904943572</v>
      </c>
      <c r="S220" s="2">
        <f t="shared" si="96"/>
        <v>0</v>
      </c>
      <c r="T220" s="2">
        <f t="shared" si="97"/>
        <v>0</v>
      </c>
      <c r="U220" s="2">
        <f t="shared" si="98"/>
        <v>0</v>
      </c>
      <c r="V220" s="2">
        <f t="shared" si="99"/>
        <v>0</v>
      </c>
      <c r="W220" s="2">
        <f t="shared" si="111"/>
        <v>4756.2381537642132</v>
      </c>
      <c r="X220" s="2">
        <f t="shared" si="100"/>
        <v>4.833211389889458</v>
      </c>
      <c r="Y220" s="2">
        <f t="shared" si="112"/>
        <v>0</v>
      </c>
      <c r="Z220" s="2">
        <f t="shared" si="101"/>
        <v>0</v>
      </c>
      <c r="AA220" s="2">
        <f t="shared" si="113"/>
        <v>14465.720640713984</v>
      </c>
      <c r="AB220" s="2">
        <f t="shared" si="102"/>
        <v>1.5891295697429828</v>
      </c>
      <c r="AC220" s="2"/>
      <c r="AD220" s="2">
        <f t="shared" si="103"/>
        <v>116.77878800000001</v>
      </c>
      <c r="AE220" s="2">
        <f t="shared" si="104"/>
        <v>-0.73943798637660407</v>
      </c>
      <c r="AF220" s="2">
        <f t="shared" si="105"/>
        <v>0.9998334638491525</v>
      </c>
      <c r="AG220" s="2">
        <f t="shared" si="90"/>
        <v>0.1579466638617377</v>
      </c>
      <c r="AH220" s="2">
        <f t="shared" si="114"/>
        <v>3.2679444601190953E-2</v>
      </c>
      <c r="AI220" s="2">
        <f t="shared" si="115"/>
        <v>0.2069017717892267</v>
      </c>
      <c r="AJ220" s="2">
        <f t="shared" si="116"/>
        <v>9.9330496536187959E-2</v>
      </c>
      <c r="AK220" s="2">
        <f t="shared" si="106"/>
        <v>534.52932050678021</v>
      </c>
      <c r="AL220" s="2">
        <f t="shared" si="117"/>
        <v>10.671094232096136</v>
      </c>
      <c r="AM220" s="2">
        <f t="shared" si="107"/>
        <v>1654.0837444528388</v>
      </c>
      <c r="AN220" s="2">
        <f t="shared" si="118"/>
        <v>4.1000213395094018</v>
      </c>
      <c r="AO220">
        <f t="shared" si="119"/>
        <v>39.978661564665614</v>
      </c>
    </row>
    <row r="221" spans="9:41" x14ac:dyDescent="0.25">
      <c r="I221">
        <v>228</v>
      </c>
      <c r="J221" s="2">
        <f t="shared" si="91"/>
        <v>552.16231323522231</v>
      </c>
      <c r="K221" s="2">
        <f t="shared" si="92"/>
        <v>1679.9989051076222</v>
      </c>
      <c r="L221" s="2">
        <f t="shared" si="93"/>
        <v>290.00500343103619</v>
      </c>
      <c r="M221" s="2">
        <f t="shared" si="94"/>
        <v>0</v>
      </c>
      <c r="N221" s="2">
        <f t="shared" si="95"/>
        <v>0</v>
      </c>
      <c r="O221">
        <v>228</v>
      </c>
      <c r="P221" s="2">
        <f t="shared" si="108"/>
        <v>4707.5377139852562</v>
      </c>
      <c r="Q221" s="2">
        <f t="shared" si="109"/>
        <v>14323.067720630481</v>
      </c>
      <c r="R221" s="2">
        <f t="shared" si="110"/>
        <v>2472.4785777156876</v>
      </c>
      <c r="S221" s="2">
        <f t="shared" si="96"/>
        <v>0</v>
      </c>
      <c r="T221" s="2">
        <f t="shared" si="97"/>
        <v>0</v>
      </c>
      <c r="U221" s="2">
        <f t="shared" si="98"/>
        <v>0</v>
      </c>
      <c r="V221" s="2">
        <f t="shared" si="99"/>
        <v>0</v>
      </c>
      <c r="W221" s="2">
        <f t="shared" si="111"/>
        <v>4816.9726036211769</v>
      </c>
      <c r="X221" s="2">
        <f t="shared" si="100"/>
        <v>4.7932954199994056</v>
      </c>
      <c r="Y221" s="2">
        <f t="shared" si="112"/>
        <v>0</v>
      </c>
      <c r="Z221" s="2">
        <f t="shared" si="101"/>
        <v>0</v>
      </c>
      <c r="AA221" s="2">
        <f t="shared" si="113"/>
        <v>14656.032304344473</v>
      </c>
      <c r="AB221" s="2">
        <f t="shared" si="102"/>
        <v>1.5754040547765236</v>
      </c>
      <c r="AC221" s="2"/>
      <c r="AD221" s="2">
        <f t="shared" si="103"/>
        <v>117.293232</v>
      </c>
      <c r="AE221" s="2">
        <f t="shared" si="104"/>
        <v>-0.75484764542936289</v>
      </c>
      <c r="AF221" s="2">
        <f t="shared" si="105"/>
        <v>0.9998264508056649</v>
      </c>
      <c r="AG221" s="2">
        <f t="shared" si="90"/>
        <v>0.1565642051810458</v>
      </c>
      <c r="AH221" s="2">
        <f t="shared" si="114"/>
        <v>3.2663166248381413E-2</v>
      </c>
      <c r="AI221" s="2">
        <f t="shared" si="115"/>
        <v>0.20862473775925205</v>
      </c>
      <c r="AJ221" s="2">
        <f t="shared" si="116"/>
        <v>9.9321806774521695E-2</v>
      </c>
      <c r="AK221" s="2">
        <f t="shared" si="106"/>
        <v>541.62475045848396</v>
      </c>
      <c r="AL221" s="2">
        <f t="shared" si="117"/>
        <v>10.537562776738376</v>
      </c>
      <c r="AM221" s="2">
        <f t="shared" si="107"/>
        <v>1676.040323620264</v>
      </c>
      <c r="AN221" s="2">
        <f t="shared" si="118"/>
        <v>3.9585814873583258</v>
      </c>
      <c r="AO221">
        <f t="shared" si="119"/>
        <v>40.134777034579933</v>
      </c>
    </row>
    <row r="222" spans="9:41" x14ac:dyDescent="0.25">
      <c r="I222">
        <v>229</v>
      </c>
      <c r="J222" s="2">
        <f t="shared" si="91"/>
        <v>559.18786901318254</v>
      </c>
      <c r="K222" s="2">
        <f t="shared" si="92"/>
        <v>1702.0100880811549</v>
      </c>
      <c r="L222" s="2">
        <f t="shared" si="93"/>
        <v>290.34005099222674</v>
      </c>
      <c r="M222" s="2">
        <f t="shared" si="94"/>
        <v>0</v>
      </c>
      <c r="N222" s="2">
        <f t="shared" si="95"/>
        <v>0</v>
      </c>
      <c r="O222">
        <v>229</v>
      </c>
      <c r="P222" s="2">
        <f t="shared" si="108"/>
        <v>4746.616587302703</v>
      </c>
      <c r="Q222" s="2">
        <f t="shared" si="109"/>
        <v>14447.361546128412</v>
      </c>
      <c r="R222" s="2">
        <f t="shared" si="110"/>
        <v>2464.5257495125084</v>
      </c>
      <c r="S222" s="2">
        <f t="shared" si="96"/>
        <v>0</v>
      </c>
      <c r="T222" s="2">
        <f t="shared" si="97"/>
        <v>0</v>
      </c>
      <c r="U222" s="2">
        <f t="shared" si="98"/>
        <v>0</v>
      </c>
      <c r="V222" s="2">
        <f t="shared" si="99"/>
        <v>0</v>
      </c>
      <c r="W222" s="2">
        <f t="shared" si="111"/>
        <v>4878.2623890637242</v>
      </c>
      <c r="X222" s="2">
        <f t="shared" si="100"/>
        <v>4.7538322400593334</v>
      </c>
      <c r="Y222" s="2">
        <f t="shared" si="112"/>
        <v>0</v>
      </c>
      <c r="Z222" s="2">
        <f t="shared" si="101"/>
        <v>0</v>
      </c>
      <c r="AA222" s="2">
        <f t="shared" si="113"/>
        <v>14848.05422039225</v>
      </c>
      <c r="AB222" s="2">
        <f t="shared" si="102"/>
        <v>1.561850507573602</v>
      </c>
      <c r="AC222" s="2"/>
      <c r="AD222" s="2">
        <f t="shared" si="103"/>
        <v>117.807676</v>
      </c>
      <c r="AE222" s="2">
        <f t="shared" si="104"/>
        <v>-0.77005587231364792</v>
      </c>
      <c r="AF222" s="2">
        <f t="shared" si="105"/>
        <v>0.99981938764975642</v>
      </c>
      <c r="AG222" s="2">
        <f t="shared" si="90"/>
        <v>0.15519981774053668</v>
      </c>
      <c r="AH222" s="2">
        <f t="shared" si="114"/>
        <v>3.2647306405284425E-2</v>
      </c>
      <c r="AI222" s="2">
        <f t="shared" si="115"/>
        <v>0.21035660273689399</v>
      </c>
      <c r="AJ222" s="2">
        <f t="shared" si="116"/>
        <v>9.9313436325930052E-2</v>
      </c>
      <c r="AK222" s="2">
        <f t="shared" si="106"/>
        <v>548.78269480890197</v>
      </c>
      <c r="AL222" s="2">
        <f t="shared" si="117"/>
        <v>10.405174204280613</v>
      </c>
      <c r="AM222" s="2">
        <f t="shared" si="107"/>
        <v>1698.1903515785043</v>
      </c>
      <c r="AN222" s="2">
        <f t="shared" si="118"/>
        <v>3.8197365026506236</v>
      </c>
      <c r="AO222">
        <f t="shared" si="119"/>
        <v>40.29123354663836</v>
      </c>
    </row>
    <row r="223" spans="9:41" x14ac:dyDescent="0.25">
      <c r="I223">
        <v>230</v>
      </c>
      <c r="J223" s="2">
        <f t="shared" si="91"/>
        <v>566.27734601838404</v>
      </c>
      <c r="K223" s="2">
        <f t="shared" si="92"/>
        <v>1724.2181542162505</v>
      </c>
      <c r="L223" s="2">
        <f t="shared" si="93"/>
        <v>290.67262588269551</v>
      </c>
      <c r="M223" s="2">
        <f t="shared" si="94"/>
        <v>0</v>
      </c>
      <c r="N223" s="2">
        <f t="shared" si="95"/>
        <v>0</v>
      </c>
      <c r="O223">
        <v>230</v>
      </c>
      <c r="P223" s="2">
        <f t="shared" si="108"/>
        <v>4785.8958749081248</v>
      </c>
      <c r="Q223" s="2">
        <f t="shared" si="109"/>
        <v>14572.238514795463</v>
      </c>
      <c r="R223" s="2">
        <f t="shared" si="110"/>
        <v>2456.62117854798</v>
      </c>
      <c r="S223" s="2">
        <f t="shared" si="96"/>
        <v>0</v>
      </c>
      <c r="T223" s="2">
        <f t="shared" si="97"/>
        <v>0</v>
      </c>
      <c r="U223" s="2">
        <f t="shared" si="98"/>
        <v>0</v>
      </c>
      <c r="V223" s="2">
        <f t="shared" si="99"/>
        <v>0</v>
      </c>
      <c r="W223" s="2">
        <f t="shared" si="111"/>
        <v>4940.109812709803</v>
      </c>
      <c r="X223" s="2">
        <f t="shared" si="100"/>
        <v>4.7148161083536273</v>
      </c>
      <c r="Y223" s="2">
        <f t="shared" si="112"/>
        <v>0</v>
      </c>
      <c r="Z223" s="2">
        <f t="shared" si="101"/>
        <v>0</v>
      </c>
      <c r="AA223" s="2">
        <f t="shared" si="113"/>
        <v>15041.793712545152</v>
      </c>
      <c r="AB223" s="2">
        <f t="shared" si="102"/>
        <v>1.5484662113517922</v>
      </c>
      <c r="AC223" s="2"/>
      <c r="AD223" s="2">
        <f t="shared" si="103"/>
        <v>118.32212</v>
      </c>
      <c r="AE223" s="2">
        <f t="shared" si="104"/>
        <v>-0.78506616257088879</v>
      </c>
      <c r="AF223" s="2">
        <f t="shared" si="105"/>
        <v>0.99981227830857289</v>
      </c>
      <c r="AG223" s="2">
        <f t="shared" si="90"/>
        <v>0.15385318794199401</v>
      </c>
      <c r="AH223" s="2">
        <f t="shared" si="114"/>
        <v>3.2631853375871794E-2</v>
      </c>
      <c r="AI223" s="2">
        <f t="shared" si="115"/>
        <v>0.2120973495081214</v>
      </c>
      <c r="AJ223" s="2">
        <f t="shared" si="116"/>
        <v>9.930537521578793E-2</v>
      </c>
      <c r="AK223" s="2">
        <f t="shared" si="106"/>
        <v>556.00342774399326</v>
      </c>
      <c r="AL223" s="2">
        <f t="shared" si="117"/>
        <v>10.273918274390747</v>
      </c>
      <c r="AM223" s="2">
        <f t="shared" si="107"/>
        <v>1720.5346767871686</v>
      </c>
      <c r="AN223" s="2">
        <f t="shared" si="118"/>
        <v>3.6834774290819783</v>
      </c>
      <c r="AO223">
        <f t="shared" si="119"/>
        <v>40.448023369663467</v>
      </c>
    </row>
    <row r="224" spans="9:41" x14ac:dyDescent="0.25">
      <c r="I224">
        <v>231</v>
      </c>
      <c r="J224" s="2">
        <f t="shared" si="91"/>
        <v>573.43100839411113</v>
      </c>
      <c r="K224" s="2">
        <f t="shared" si="92"/>
        <v>1746.6239432797563</v>
      </c>
      <c r="L224" s="2">
        <f t="shared" si="93"/>
        <v>291.00275237399563</v>
      </c>
      <c r="M224" s="2">
        <f t="shared" si="94"/>
        <v>0</v>
      </c>
      <c r="N224" s="2">
        <f t="shared" si="95"/>
        <v>0</v>
      </c>
      <c r="O224">
        <v>231</v>
      </c>
      <c r="P224" s="2">
        <f t="shared" si="108"/>
        <v>4825.3751967627668</v>
      </c>
      <c r="Q224" s="2">
        <f t="shared" si="109"/>
        <v>14697.698119913297</v>
      </c>
      <c r="R224" s="2">
        <f t="shared" si="110"/>
        <v>2448.7644423478582</v>
      </c>
      <c r="S224" s="2">
        <f t="shared" si="96"/>
        <v>0</v>
      </c>
      <c r="T224" s="2">
        <f t="shared" si="97"/>
        <v>0</v>
      </c>
      <c r="U224" s="2">
        <f t="shared" si="98"/>
        <v>0</v>
      </c>
      <c r="V224" s="2">
        <f t="shared" si="99"/>
        <v>0</v>
      </c>
      <c r="W224" s="2">
        <f t="shared" si="111"/>
        <v>5002.5171789016958</v>
      </c>
      <c r="X224" s="2">
        <f t="shared" si="100"/>
        <v>4.6762413374732148</v>
      </c>
      <c r="Y224" s="2">
        <f t="shared" si="112"/>
        <v>0</v>
      </c>
      <c r="Z224" s="2">
        <f t="shared" si="101"/>
        <v>0</v>
      </c>
      <c r="AA224" s="2">
        <f t="shared" si="113"/>
        <v>15237.258106790117</v>
      </c>
      <c r="AB224" s="2">
        <f t="shared" si="102"/>
        <v>1.5352484980861145</v>
      </c>
      <c r="AC224" s="2"/>
      <c r="AD224" s="2">
        <f t="shared" si="103"/>
        <v>118.83656400000001</v>
      </c>
      <c r="AE224" s="2">
        <f t="shared" si="104"/>
        <v>-0.79988193624557247</v>
      </c>
      <c r="AF224" s="2">
        <f t="shared" si="105"/>
        <v>0.99980512654568954</v>
      </c>
      <c r="AG224" s="2">
        <f t="shared" si="90"/>
        <v>0.15252400896031718</v>
      </c>
      <c r="AH224" s="2">
        <f t="shared" si="114"/>
        <v>3.2616795830886849E-2</v>
      </c>
      <c r="AI224" s="2">
        <f t="shared" si="115"/>
        <v>0.21384696123069319</v>
      </c>
      <c r="AJ224" s="2">
        <f t="shared" si="116"/>
        <v>9.9297613799062781E-2</v>
      </c>
      <c r="AK224" s="2">
        <f t="shared" si="106"/>
        <v>563.28722344971732</v>
      </c>
      <c r="AL224" s="2">
        <f t="shared" si="117"/>
        <v>10.14378494439381</v>
      </c>
      <c r="AM224" s="2">
        <f t="shared" si="107"/>
        <v>1743.0741477058655</v>
      </c>
      <c r="AN224" s="2">
        <f t="shared" si="118"/>
        <v>3.5497955738909215</v>
      </c>
      <c r="AO224">
        <f t="shared" si="119"/>
        <v>40.605138976946243</v>
      </c>
    </row>
    <row r="225" spans="9:41" x14ac:dyDescent="0.25">
      <c r="I225">
        <v>232</v>
      </c>
      <c r="J225" s="2">
        <f t="shared" si="91"/>
        <v>580.64912047704502</v>
      </c>
      <c r="K225" s="2">
        <f t="shared" si="92"/>
        <v>1769.2282952963826</v>
      </c>
      <c r="L225" s="2">
        <f t="shared" si="93"/>
        <v>291.33045444059979</v>
      </c>
      <c r="M225" s="2">
        <f t="shared" si="94"/>
        <v>0</v>
      </c>
      <c r="N225" s="2">
        <f t="shared" si="95"/>
        <v>0</v>
      </c>
      <c r="O225">
        <v>232</v>
      </c>
      <c r="P225" s="2">
        <f t="shared" si="108"/>
        <v>4865.0541810006753</v>
      </c>
      <c r="Q225" s="2">
        <f t="shared" si="109"/>
        <v>14823.739865660644</v>
      </c>
      <c r="R225" s="2">
        <f t="shared" si="110"/>
        <v>2440.9551232328072</v>
      </c>
      <c r="S225" s="2">
        <f t="shared" si="96"/>
        <v>0</v>
      </c>
      <c r="T225" s="2">
        <f t="shared" si="97"/>
        <v>0</v>
      </c>
      <c r="U225" s="2">
        <f t="shared" si="98"/>
        <v>0</v>
      </c>
      <c r="V225" s="2">
        <f t="shared" si="99"/>
        <v>0</v>
      </c>
      <c r="W225" s="2">
        <f t="shared" si="111"/>
        <v>5065.4867936688443</v>
      </c>
      <c r="X225" s="2">
        <f t="shared" si="100"/>
        <v>4.6381022953538347</v>
      </c>
      <c r="Y225" s="2">
        <f t="shared" si="112"/>
        <v>0</v>
      </c>
      <c r="Z225" s="2">
        <f t="shared" si="101"/>
        <v>0</v>
      </c>
      <c r="AA225" s="2">
        <f t="shared" si="113"/>
        <v>15434.454731363647</v>
      </c>
      <c r="AB225" s="2">
        <f t="shared" si="102"/>
        <v>1.5221947476420028</v>
      </c>
      <c r="AC225" s="2"/>
      <c r="AD225" s="2">
        <f t="shared" si="103"/>
        <v>119.35100800000001</v>
      </c>
      <c r="AE225" s="2">
        <f t="shared" si="104"/>
        <v>-0.81450653983353183</v>
      </c>
      <c r="AF225" s="2">
        <f t="shared" si="105"/>
        <v>0.99979793596768751</v>
      </c>
      <c r="AG225" s="2">
        <f t="shared" si="90"/>
        <v>0.15121198056873297</v>
      </c>
      <c r="AH225" s="2">
        <f t="shared" si="114"/>
        <v>3.2602122794964626E-2</v>
      </c>
      <c r="AI225" s="2">
        <f t="shared" si="115"/>
        <v>0.21560542142456379</v>
      </c>
      <c r="AJ225" s="2">
        <f t="shared" si="116"/>
        <v>9.9290142748394178E-2</v>
      </c>
      <c r="AK225" s="2">
        <f t="shared" si="106"/>
        <v>570.63435611203295</v>
      </c>
      <c r="AL225" s="2">
        <f t="shared" si="117"/>
        <v>10.014764365012091</v>
      </c>
      <c r="AM225" s="2">
        <f t="shared" si="107"/>
        <v>1765.8096127942035</v>
      </c>
      <c r="AN225" s="2">
        <f t="shared" si="118"/>
        <v>3.4186825021790206</v>
      </c>
      <c r="AO225">
        <f t="shared" si="119"/>
        <v>40.762573040025558</v>
      </c>
    </row>
    <row r="226" spans="9:41" x14ac:dyDescent="0.25">
      <c r="I226">
        <v>233</v>
      </c>
      <c r="J226" s="2">
        <f t="shared" si="91"/>
        <v>587.931946793115</v>
      </c>
      <c r="K226" s="2">
        <f t="shared" si="92"/>
        <v>1792.0320505431694</v>
      </c>
      <c r="L226" s="2">
        <f t="shared" si="93"/>
        <v>291.65575576425294</v>
      </c>
      <c r="M226" s="2">
        <f t="shared" si="94"/>
        <v>0</v>
      </c>
      <c r="N226" s="2">
        <f t="shared" si="95"/>
        <v>0</v>
      </c>
      <c r="O226">
        <v>233</v>
      </c>
      <c r="P226" s="2">
        <f t="shared" si="108"/>
        <v>4904.9324637186946</v>
      </c>
      <c r="Q226" s="2">
        <f t="shared" si="109"/>
        <v>14950.363266833292</v>
      </c>
      <c r="R226" s="2">
        <f t="shared" si="110"/>
        <v>2433.1928082518134</v>
      </c>
      <c r="S226" s="2">
        <f t="shared" si="96"/>
        <v>0</v>
      </c>
      <c r="T226" s="2">
        <f t="shared" si="97"/>
        <v>0</v>
      </c>
      <c r="U226" s="2">
        <f t="shared" si="98"/>
        <v>0</v>
      </c>
      <c r="V226" s="2">
        <f t="shared" si="99"/>
        <v>0</v>
      </c>
      <c r="W226" s="2">
        <f t="shared" si="111"/>
        <v>5129.0209646916601</v>
      </c>
      <c r="X226" s="2">
        <f t="shared" si="100"/>
        <v>4.600393406194331</v>
      </c>
      <c r="Y226" s="2">
        <f t="shared" si="112"/>
        <v>0</v>
      </c>
      <c r="Z226" s="2">
        <f t="shared" si="101"/>
        <v>0</v>
      </c>
      <c r="AA226" s="2">
        <f t="shared" si="113"/>
        <v>15633.390916703518</v>
      </c>
      <c r="AB226" s="2">
        <f t="shared" si="102"/>
        <v>1.509302386917821</v>
      </c>
      <c r="AC226" s="2"/>
      <c r="AD226" s="2">
        <f t="shared" si="103"/>
        <v>119.865452</v>
      </c>
      <c r="AE226" s="2">
        <f t="shared" si="104"/>
        <v>-0.82894324817182152</v>
      </c>
      <c r="AF226" s="2">
        <f t="shared" si="105"/>
        <v>0.99979071003045306</v>
      </c>
      <c r="AG226" s="2">
        <f t="shared" si="90"/>
        <v>0.14991680896924761</v>
      </c>
      <c r="AH226" s="2">
        <f t="shared" si="114"/>
        <v>3.2587823634254373E-2</v>
      </c>
      <c r="AI226" s="2">
        <f t="shared" si="115"/>
        <v>0.21737271396257576</v>
      </c>
      <c r="AJ226" s="2">
        <f t="shared" si="116"/>
        <v>9.9282953042647143E-2</v>
      </c>
      <c r="AK226" s="2">
        <f t="shared" si="106"/>
        <v>578.04509991689997</v>
      </c>
      <c r="AL226" s="2">
        <f t="shared" si="117"/>
        <v>9.8868468762150687</v>
      </c>
      <c r="AM226" s="2">
        <f t="shared" si="107"/>
        <v>1788.7419205117919</v>
      </c>
      <c r="AN226" s="2">
        <f t="shared" si="118"/>
        <v>3.2901300313773882</v>
      </c>
      <c r="AO226">
        <f t="shared" si="119"/>
        <v>40.920318422681909</v>
      </c>
    </row>
    <row r="227" spans="9:41" x14ac:dyDescent="0.25">
      <c r="I227">
        <v>234</v>
      </c>
      <c r="J227" s="2">
        <f t="shared" si="91"/>
        <v>595.27975205345285</v>
      </c>
      <c r="K227" s="2">
        <f t="shared" si="92"/>
        <v>1815.0360495440946</v>
      </c>
      <c r="L227" s="2">
        <f t="shared" si="93"/>
        <v>291.97867973825106</v>
      </c>
      <c r="M227" s="2">
        <f t="shared" si="94"/>
        <v>0</v>
      </c>
      <c r="N227" s="2">
        <f t="shared" si="95"/>
        <v>0</v>
      </c>
      <c r="O227">
        <v>234</v>
      </c>
      <c r="P227" s="2">
        <f t="shared" si="108"/>
        <v>4945.0096887727241</v>
      </c>
      <c r="Q227" s="2">
        <f t="shared" si="109"/>
        <v>15077.567848572444</v>
      </c>
      <c r="R227" s="2">
        <f t="shared" si="110"/>
        <v>2425.4770891167</v>
      </c>
      <c r="S227" s="2">
        <f t="shared" si="96"/>
        <v>0</v>
      </c>
      <c r="T227" s="2">
        <f t="shared" si="97"/>
        <v>0</v>
      </c>
      <c r="U227" s="2">
        <f t="shared" si="98"/>
        <v>0</v>
      </c>
      <c r="V227" s="2">
        <f t="shared" si="99"/>
        <v>0</v>
      </c>
      <c r="W227" s="2">
        <f t="shared" si="111"/>
        <v>5193.1220012662316</v>
      </c>
      <c r="X227" s="2">
        <f t="shared" si="100"/>
        <v>4.56310915126239</v>
      </c>
      <c r="Y227" s="2">
        <f t="shared" si="112"/>
        <v>0</v>
      </c>
      <c r="Z227" s="2">
        <f t="shared" si="101"/>
        <v>0</v>
      </c>
      <c r="AA227" s="2">
        <f t="shared" si="113"/>
        <v>15834.073995401759</v>
      </c>
      <c r="AB227" s="2">
        <f t="shared" si="102"/>
        <v>1.4965688889973348</v>
      </c>
      <c r="AC227" s="2"/>
      <c r="AD227" s="2">
        <f t="shared" si="103"/>
        <v>120.379896</v>
      </c>
      <c r="AE227" s="2">
        <f t="shared" si="104"/>
        <v>-0.84319526627218933</v>
      </c>
      <c r="AF227" s="2">
        <f t="shared" si="105"/>
        <v>0.99978345204521146</v>
      </c>
      <c r="AG227" s="2">
        <f t="shared" si="90"/>
        <v>0.14863820662815919</v>
      </c>
      <c r="AH227" s="2">
        <f t="shared" si="114"/>
        <v>3.2573888044522929E-2</v>
      </c>
      <c r="AI227" s="2">
        <f t="shared" si="115"/>
        <v>0.21914882306143135</v>
      </c>
      <c r="AJ227" s="2">
        <f t="shared" si="116"/>
        <v>9.927603595591826E-2</v>
      </c>
      <c r="AK227" s="2">
        <f t="shared" si="106"/>
        <v>585.51972905027731</v>
      </c>
      <c r="AL227" s="2">
        <f t="shared" si="117"/>
        <v>9.7600230031755828</v>
      </c>
      <c r="AM227" s="2">
        <f t="shared" si="107"/>
        <v>1811.8719193182396</v>
      </c>
      <c r="AN227" s="2">
        <f t="shared" si="118"/>
        <v>3.1641302258549753</v>
      </c>
      <c r="AO227">
        <f t="shared" si="119"/>
        <v>41.078368175137186</v>
      </c>
    </row>
    <row r="228" spans="9:41" x14ac:dyDescent="0.25">
      <c r="I228">
        <v>235</v>
      </c>
      <c r="J228" s="2">
        <f t="shared" si="91"/>
        <v>602.69280115045342</v>
      </c>
      <c r="K228" s="2">
        <f t="shared" si="92"/>
        <v>1838.2411330648192</v>
      </c>
      <c r="L228" s="2">
        <f t="shared" si="93"/>
        <v>292.29924947164648</v>
      </c>
      <c r="M228" s="2">
        <f t="shared" si="94"/>
        <v>0</v>
      </c>
      <c r="N228" s="2">
        <f t="shared" si="95"/>
        <v>0</v>
      </c>
      <c r="O228">
        <v>235</v>
      </c>
      <c r="P228" s="2">
        <f t="shared" si="108"/>
        <v>4985.2855075800353</v>
      </c>
      <c r="Q228" s="2">
        <f t="shared" si="109"/>
        <v>15205.353146101126</v>
      </c>
      <c r="R228" s="2">
        <f t="shared" si="110"/>
        <v>2417.8075621377025</v>
      </c>
      <c r="S228" s="2">
        <f t="shared" si="96"/>
        <v>0</v>
      </c>
      <c r="T228" s="2">
        <f t="shared" si="97"/>
        <v>0</v>
      </c>
      <c r="U228" s="2">
        <f t="shared" si="98"/>
        <v>0</v>
      </c>
      <c r="V228" s="2">
        <f t="shared" si="99"/>
        <v>0</v>
      </c>
      <c r="W228" s="2">
        <f t="shared" si="111"/>
        <v>5257.7922142699545</v>
      </c>
      <c r="X228" s="2">
        <f t="shared" si="100"/>
        <v>4.5262440695945925</v>
      </c>
      <c r="Y228" s="2">
        <f t="shared" si="112"/>
        <v>0</v>
      </c>
      <c r="Z228" s="2">
        <f t="shared" si="101"/>
        <v>0</v>
      </c>
      <c r="AA228" s="2">
        <f t="shared" si="113"/>
        <v>16036.511302158793</v>
      </c>
      <c r="AB228" s="2">
        <f t="shared" si="102"/>
        <v>1.4839917723124958</v>
      </c>
      <c r="AC228" s="2"/>
      <c r="AD228" s="2">
        <f t="shared" si="103"/>
        <v>120.89434</v>
      </c>
      <c r="AE228" s="2">
        <f t="shared" si="104"/>
        <v>-0.85726573110004534</v>
      </c>
      <c r="AF228" s="2">
        <f t="shared" si="105"/>
        <v>0.99977616518430801</v>
      </c>
      <c r="AG228" s="2">
        <f t="shared" si="90"/>
        <v>0.14737589211645966</v>
      </c>
      <c r="AH228" s="2">
        <f t="shared" si="114"/>
        <v>3.2560306039718247E-2</v>
      </c>
      <c r="AI228" s="2">
        <f t="shared" si="115"/>
        <v>0.22093373327293164</v>
      </c>
      <c r="AJ228" s="2">
        <f t="shared" si="116"/>
        <v>9.9269383046975398E-2</v>
      </c>
      <c r="AK228" s="2">
        <f t="shared" si="106"/>
        <v>593.05851769812409</v>
      </c>
      <c r="AL228" s="2">
        <f t="shared" si="117"/>
        <v>9.6342834523293686</v>
      </c>
      <c r="AM228" s="2">
        <f t="shared" si="107"/>
        <v>1835.2004576731547</v>
      </c>
      <c r="AN228" s="2">
        <f t="shared" si="118"/>
        <v>3.0406753916645939</v>
      </c>
      <c r="AO228">
        <f t="shared" si="119"/>
        <v>41.236715528452656</v>
      </c>
    </row>
    <row r="229" spans="9:41" x14ac:dyDescent="0.25">
      <c r="I229">
        <v>236</v>
      </c>
      <c r="J229" s="2">
        <f t="shared" si="91"/>
        <v>610.17135915393465</v>
      </c>
      <c r="K229" s="2">
        <f t="shared" si="92"/>
        <v>1861.6481421075687</v>
      </c>
      <c r="L229" s="2">
        <f t="shared" si="93"/>
        <v>292.61748779338296</v>
      </c>
      <c r="M229" s="2">
        <f t="shared" si="94"/>
        <v>0</v>
      </c>
      <c r="N229" s="2">
        <f t="shared" si="95"/>
        <v>0</v>
      </c>
      <c r="O229">
        <v>236</v>
      </c>
      <c r="P229" s="2">
        <f t="shared" si="108"/>
        <v>5025.7595789274574</v>
      </c>
      <c r="Q229" s="2">
        <f t="shared" si="109"/>
        <v>15333.71870446844</v>
      </c>
      <c r="R229" s="2">
        <f t="shared" si="110"/>
        <v>2410.1838281601022</v>
      </c>
      <c r="S229" s="2">
        <f t="shared" si="96"/>
        <v>0</v>
      </c>
      <c r="T229" s="2">
        <f t="shared" si="97"/>
        <v>0</v>
      </c>
      <c r="U229" s="2">
        <f t="shared" si="98"/>
        <v>0</v>
      </c>
      <c r="V229" s="2">
        <f t="shared" si="99"/>
        <v>0</v>
      </c>
      <c r="W229" s="2">
        <f t="shared" si="111"/>
        <v>5323.0339161280363</v>
      </c>
      <c r="X229" s="2">
        <f t="shared" si="100"/>
        <v>4.489792758597396</v>
      </c>
      <c r="Y229" s="2">
        <f t="shared" si="112"/>
        <v>0</v>
      </c>
      <c r="Z229" s="2">
        <f t="shared" si="101"/>
        <v>0</v>
      </c>
      <c r="AA229" s="2">
        <f t="shared" si="113"/>
        <v>16240.710173738797</v>
      </c>
      <c r="AB229" s="2">
        <f t="shared" si="102"/>
        <v>1.4715685998168455</v>
      </c>
      <c r="AC229" s="2"/>
      <c r="AD229" s="2">
        <f t="shared" si="103"/>
        <v>121.408784</v>
      </c>
      <c r="AE229" s="2">
        <f t="shared" si="104"/>
        <v>-0.87115771330077552</v>
      </c>
      <c r="AF229" s="2">
        <f t="shared" si="105"/>
        <v>0.99976885248674852</v>
      </c>
      <c r="AG229" s="2">
        <f t="shared" si="90"/>
        <v>0.14612958995496059</v>
      </c>
      <c r="AH229" s="2">
        <f t="shared" si="114"/>
        <v>3.2547067940973569E-2</v>
      </c>
      <c r="AI229" s="2">
        <f t="shared" si="115"/>
        <v>0.22272742947547503</v>
      </c>
      <c r="AJ229" s="2">
        <f t="shared" si="116"/>
        <v>9.9262986149111929E-2</v>
      </c>
      <c r="AK229" s="2">
        <f t="shared" si="106"/>
        <v>600.66174004639993</v>
      </c>
      <c r="AL229" s="2">
        <f t="shared" si="117"/>
        <v>9.5096191075347498</v>
      </c>
      <c r="AM229" s="2">
        <f t="shared" si="107"/>
        <v>1858.7283840361463</v>
      </c>
      <c r="AN229" s="2">
        <f t="shared" si="118"/>
        <v>2.9197580714225029</v>
      </c>
      <c r="AO229">
        <f t="shared" si="119"/>
        <v>41.395353889117757</v>
      </c>
    </row>
    <row r="230" spans="9:41" x14ac:dyDescent="0.25">
      <c r="I230">
        <v>237</v>
      </c>
      <c r="J230" s="2">
        <f t="shared" si="91"/>
        <v>617.71569130739397</v>
      </c>
      <c r="K230" s="2">
        <f t="shared" si="92"/>
        <v>1885.2579179061427</v>
      </c>
      <c r="L230" s="2">
        <f t="shared" si="93"/>
        <v>292.93341725635958</v>
      </c>
      <c r="M230" s="2">
        <f t="shared" si="94"/>
        <v>0</v>
      </c>
      <c r="N230" s="2">
        <f t="shared" si="95"/>
        <v>0</v>
      </c>
      <c r="O230">
        <v>237</v>
      </c>
      <c r="P230" s="2">
        <f t="shared" si="108"/>
        <v>5066.4315687851858</v>
      </c>
      <c r="Q230" s="2">
        <f t="shared" si="109"/>
        <v>15462.664078301328</v>
      </c>
      <c r="R230" s="2">
        <f t="shared" si="110"/>
        <v>2402.6054925018848</v>
      </c>
      <c r="S230" s="2">
        <f t="shared" si="96"/>
        <v>0</v>
      </c>
      <c r="T230" s="2">
        <f t="shared" si="97"/>
        <v>0</v>
      </c>
      <c r="U230" s="2">
        <f t="shared" si="98"/>
        <v>0</v>
      </c>
      <c r="V230" s="2">
        <f t="shared" si="99"/>
        <v>0</v>
      </c>
      <c r="W230" s="2">
        <f t="shared" si="111"/>
        <v>5388.8494207808335</v>
      </c>
      <c r="X230" s="2">
        <f t="shared" si="100"/>
        <v>4.4537498745552933</v>
      </c>
      <c r="Y230" s="2">
        <f t="shared" si="112"/>
        <v>0</v>
      </c>
      <c r="Z230" s="2">
        <f t="shared" si="101"/>
        <v>0</v>
      </c>
      <c r="AA230" s="2">
        <f t="shared" si="113"/>
        <v>16446.677948926164</v>
      </c>
      <c r="AB230" s="2">
        <f t="shared" si="102"/>
        <v>1.4592969781698102</v>
      </c>
      <c r="AC230" s="2"/>
      <c r="AD230" s="2">
        <f t="shared" si="103"/>
        <v>121.92322800000001</v>
      </c>
      <c r="AE230" s="2">
        <f t="shared" si="104"/>
        <v>-0.88487421887518036</v>
      </c>
      <c r="AF230" s="2">
        <f t="shared" si="105"/>
        <v>0.99976151686350823</v>
      </c>
      <c r="AG230" s="2">
        <f t="shared" si="90"/>
        <v>0.14489903046398342</v>
      </c>
      <c r="AH230" s="2">
        <f t="shared" si="114"/>
        <v>3.253416436603359E-2</v>
      </c>
      <c r="AI230" s="2">
        <f t="shared" si="115"/>
        <v>0.22452989686580677</v>
      </c>
      <c r="AJ230" s="2">
        <f t="shared" si="116"/>
        <v>9.9256837360398059E-2</v>
      </c>
      <c r="AK230" s="2">
        <f t="shared" si="106"/>
        <v>608.32967028106441</v>
      </c>
      <c r="AL230" s="2">
        <f t="shared" si="117"/>
        <v>9.3860210263295372</v>
      </c>
      <c r="AM230" s="2">
        <f t="shared" si="107"/>
        <v>1882.456546866825</v>
      </c>
      <c r="AN230" s="2">
        <f t="shared" si="118"/>
        <v>2.8013710393176074</v>
      </c>
      <c r="AO230">
        <f t="shared" si="119"/>
        <v>41.554276833821902</v>
      </c>
    </row>
    <row r="231" spans="9:41" x14ac:dyDescent="0.25">
      <c r="I231">
        <v>238</v>
      </c>
      <c r="J231" s="2">
        <f t="shared" si="91"/>
        <v>625.32606302435829</v>
      </c>
      <c r="K231" s="2">
        <f t="shared" si="92"/>
        <v>1909.0713019210439</v>
      </c>
      <c r="L231" s="2">
        <f t="shared" si="93"/>
        <v>293.24706014142686</v>
      </c>
      <c r="M231" s="2">
        <f t="shared" si="94"/>
        <v>0</v>
      </c>
      <c r="N231" s="2">
        <f t="shared" si="95"/>
        <v>0</v>
      </c>
      <c r="O231">
        <v>238</v>
      </c>
      <c r="P231" s="2">
        <f t="shared" si="108"/>
        <v>5107.3011501260671</v>
      </c>
      <c r="Q231" s="2">
        <f t="shared" si="109"/>
        <v>15592.18883156357</v>
      </c>
      <c r="R231" s="2">
        <f t="shared" si="110"/>
        <v>2395.0721648924105</v>
      </c>
      <c r="S231" s="2">
        <f t="shared" si="96"/>
        <v>0</v>
      </c>
      <c r="T231" s="2">
        <f t="shared" si="97"/>
        <v>0</v>
      </c>
      <c r="U231" s="2">
        <f t="shared" si="98"/>
        <v>0</v>
      </c>
      <c r="V231" s="2">
        <f t="shared" si="99"/>
        <v>0</v>
      </c>
      <c r="W231" s="2">
        <f t="shared" si="111"/>
        <v>5455.2410436520113</v>
      </c>
      <c r="X231" s="2">
        <f t="shared" si="100"/>
        <v>4.4181101330519779</v>
      </c>
      <c r="Y231" s="2">
        <f t="shared" si="112"/>
        <v>0</v>
      </c>
      <c r="Z231" s="2">
        <f t="shared" si="101"/>
        <v>0</v>
      </c>
      <c r="AA231" s="2">
        <f t="shared" si="113"/>
        <v>16654.421968483002</v>
      </c>
      <c r="AB231" s="2">
        <f t="shared" si="102"/>
        <v>1.4471745569321228</v>
      </c>
      <c r="AC231" s="2"/>
      <c r="AD231" s="2">
        <f t="shared" si="103"/>
        <v>122.43767200000001</v>
      </c>
      <c r="AE231" s="2">
        <f t="shared" si="104"/>
        <v>-0.89841819080573426</v>
      </c>
      <c r="AF231" s="2">
        <f t="shared" si="105"/>
        <v>0.99975416110262039</v>
      </c>
      <c r="AG231" s="2">
        <f t="shared" si="90"/>
        <v>0.14368394961746139</v>
      </c>
      <c r="AH231" s="2">
        <f t="shared" si="114"/>
        <v>3.2521586219084637E-2</v>
      </c>
      <c r="AI231" s="2">
        <f t="shared" si="115"/>
        <v>0.22634112095100986</v>
      </c>
      <c r="AJ231" s="2">
        <f t="shared" si="116"/>
        <v>9.9250929034311791E-2</v>
      </c>
      <c r="AK231" s="2">
        <f t="shared" si="106"/>
        <v>616.062582588076</v>
      </c>
      <c r="AL231" s="2">
        <f t="shared" si="117"/>
        <v>9.2634804362822898</v>
      </c>
      <c r="AM231" s="2">
        <f t="shared" si="107"/>
        <v>1906.3857946247974</v>
      </c>
      <c r="AN231" s="2">
        <f t="shared" si="118"/>
        <v>2.6855072962464881</v>
      </c>
      <c r="AO231">
        <f t="shared" si="119"/>
        <v>41.713478104402924</v>
      </c>
    </row>
    <row r="232" spans="9:41" x14ac:dyDescent="0.25">
      <c r="I232">
        <v>239</v>
      </c>
      <c r="J232" s="2">
        <f t="shared" si="91"/>
        <v>633.00273988482957</v>
      </c>
      <c r="K232" s="2">
        <f t="shared" si="92"/>
        <v>1933.089135834743</v>
      </c>
      <c r="L232" s="2">
        <f t="shared" si="93"/>
        <v>293.55843846131512</v>
      </c>
      <c r="M232" s="2">
        <f t="shared" si="94"/>
        <v>0</v>
      </c>
      <c r="N232" s="2">
        <f t="shared" si="95"/>
        <v>0</v>
      </c>
      <c r="O232">
        <v>239</v>
      </c>
      <c r="P232" s="2">
        <f t="shared" si="108"/>
        <v>5148.3680027501896</v>
      </c>
      <c r="Q232" s="2">
        <f t="shared" si="109"/>
        <v>15722.292537321951</v>
      </c>
      <c r="R232" s="2">
        <f t="shared" si="110"/>
        <v>2387.5834594120779</v>
      </c>
      <c r="S232" s="2">
        <f t="shared" si="96"/>
        <v>0</v>
      </c>
      <c r="T232" s="2">
        <f t="shared" si="97"/>
        <v>0</v>
      </c>
      <c r="U232" s="2">
        <f t="shared" si="98"/>
        <v>0</v>
      </c>
      <c r="V232" s="2">
        <f t="shared" si="99"/>
        <v>0</v>
      </c>
      <c r="W232" s="2">
        <f t="shared" si="111"/>
        <v>5522.2111016175413</v>
      </c>
      <c r="X232" s="2">
        <f t="shared" si="100"/>
        <v>4.3828683093101111</v>
      </c>
      <c r="Y232" s="2">
        <f t="shared" si="112"/>
        <v>0</v>
      </c>
      <c r="Z232" s="2">
        <f t="shared" si="101"/>
        <v>0</v>
      </c>
      <c r="AA232" s="2">
        <f t="shared" si="113"/>
        <v>16863.949575107847</v>
      </c>
      <c r="AB232" s="2">
        <f t="shared" si="102"/>
        <v>1.4351990277725448</v>
      </c>
      <c r="AC232" s="2"/>
      <c r="AD232" s="2">
        <f t="shared" si="103"/>
        <v>122.952116</v>
      </c>
      <c r="AE232" s="2">
        <f t="shared" si="104"/>
        <v>-0.91179251063531841</v>
      </c>
      <c r="AF232" s="2">
        <f t="shared" si="105"/>
        <v>0.99974678787405402</v>
      </c>
      <c r="AG232" s="2">
        <f t="shared" si="90"/>
        <v>0.14248408890130571</v>
      </c>
      <c r="AH232" s="2">
        <f t="shared" si="114"/>
        <v>3.2509324680972104E-2</v>
      </c>
      <c r="AI232" s="2">
        <f t="shared" si="115"/>
        <v>0.22816108754073097</v>
      </c>
      <c r="AJ232" s="2">
        <f t="shared" si="116"/>
        <v>9.9245253770733871E-2</v>
      </c>
      <c r="AK232" s="2">
        <f t="shared" si="106"/>
        <v>623.8607511533944</v>
      </c>
      <c r="AL232" s="2">
        <f t="shared" si="117"/>
        <v>9.141988731435216</v>
      </c>
      <c r="AM232" s="2">
        <f t="shared" si="107"/>
        <v>1930.5169757696724</v>
      </c>
      <c r="AN232" s="2">
        <f t="shared" si="118"/>
        <v>2.5721600650705736</v>
      </c>
      <c r="AO232">
        <f t="shared" si="119"/>
        <v>41.872951602965415</v>
      </c>
    </row>
    <row r="233" spans="9:41" x14ac:dyDescent="0.25">
      <c r="I233">
        <v>240</v>
      </c>
      <c r="J233" s="2">
        <f t="shared" si="91"/>
        <v>640.74598763181473</v>
      </c>
      <c r="K233" s="2">
        <f t="shared" si="92"/>
        <v>1957.3122615470518</v>
      </c>
      <c r="L233" s="2">
        <f t="shared" si="93"/>
        <v>293.86757396449701</v>
      </c>
      <c r="M233" s="2">
        <f t="shared" si="94"/>
        <v>0</v>
      </c>
      <c r="N233" s="2">
        <f t="shared" si="95"/>
        <v>0</v>
      </c>
      <c r="O233">
        <v>240</v>
      </c>
      <c r="P233" s="2">
        <f t="shared" si="108"/>
        <v>5189.6318131145363</v>
      </c>
      <c r="Q233" s="2">
        <f t="shared" si="109"/>
        <v>15852.974777519126</v>
      </c>
      <c r="R233" s="2">
        <f t="shared" si="110"/>
        <v>2380.1389944329621</v>
      </c>
      <c r="S233" s="2">
        <f t="shared" si="96"/>
        <v>0</v>
      </c>
      <c r="T233" s="2">
        <f t="shared" si="97"/>
        <v>0</v>
      </c>
      <c r="U233" s="2">
        <f t="shared" si="98"/>
        <v>0</v>
      </c>
      <c r="V233" s="2">
        <f t="shared" si="99"/>
        <v>0</v>
      </c>
      <c r="W233" s="2">
        <f t="shared" si="111"/>
        <v>5589.7619129754121</v>
      </c>
      <c r="X233" s="2">
        <f t="shared" si="100"/>
        <v>4.3480192384549792</v>
      </c>
      <c r="Y233" s="2">
        <f t="shared" si="112"/>
        <v>0</v>
      </c>
      <c r="Z233" s="2">
        <f t="shared" si="101"/>
        <v>0</v>
      </c>
      <c r="AA233" s="2">
        <f t="shared" si="113"/>
        <v>17075.268113395261</v>
      </c>
      <c r="AB233" s="2">
        <f t="shared" si="102"/>
        <v>1.4233681236860702</v>
      </c>
      <c r="AC233" s="2"/>
      <c r="AD233" s="2">
        <f t="shared" si="103"/>
        <v>123.46656</v>
      </c>
      <c r="AE233" s="2">
        <f t="shared" si="104"/>
        <v>-0.92500000000000027</v>
      </c>
      <c r="AF233" s="2">
        <f t="shared" si="105"/>
        <v>0.99973939973439163</v>
      </c>
      <c r="AG233" s="2">
        <f t="shared" si="90"/>
        <v>0.14129919517589382</v>
      </c>
      <c r="AH233" s="2">
        <f t="shared" si="114"/>
        <v>3.2497371199788655E-2</v>
      </c>
      <c r="AI233" s="2">
        <f t="shared" si="115"/>
        <v>0.22998978273963186</v>
      </c>
      <c r="AJ233" s="2">
        <f t="shared" si="116"/>
        <v>9.9239804407290758E-2</v>
      </c>
      <c r="AK233" s="2">
        <f t="shared" si="106"/>
        <v>631.72445016297877</v>
      </c>
      <c r="AL233" s="2">
        <f t="shared" si="117"/>
        <v>9.0215374688359411</v>
      </c>
      <c r="AM233" s="2">
        <f t="shared" si="107"/>
        <v>1954.85093876106</v>
      </c>
      <c r="AN233" s="2">
        <f t="shared" si="118"/>
        <v>2.4613227859918623</v>
      </c>
      <c r="AO233">
        <f t="shared" si="119"/>
        <v>42.032691387162131</v>
      </c>
    </row>
    <row r="234" spans="9:41" x14ac:dyDescent="0.25">
      <c r="I234">
        <v>241</v>
      </c>
      <c r="J234" s="2">
        <f t="shared" si="91"/>
        <v>648.55607216794419</v>
      </c>
      <c r="K234" s="2">
        <f t="shared" si="92"/>
        <v>1981.7415211706123</v>
      </c>
      <c r="L234" s="2">
        <f t="shared" si="93"/>
        <v>294.17448813898517</v>
      </c>
      <c r="M234" s="2">
        <f t="shared" si="94"/>
        <v>0</v>
      </c>
      <c r="N234" s="2">
        <f t="shared" si="95"/>
        <v>0</v>
      </c>
      <c r="O234">
        <v>241</v>
      </c>
      <c r="P234" s="2">
        <f t="shared" si="108"/>
        <v>5231.092274167615</v>
      </c>
      <c r="Q234" s="2">
        <f t="shared" si="109"/>
        <v>15984.235142753096</v>
      </c>
      <c r="R234" s="2">
        <f t="shared" si="110"/>
        <v>2372.7383925604054</v>
      </c>
      <c r="S234" s="2">
        <f t="shared" si="96"/>
        <v>0</v>
      </c>
      <c r="T234" s="2">
        <f t="shared" si="97"/>
        <v>0</v>
      </c>
      <c r="U234" s="2">
        <f t="shared" si="98"/>
        <v>0</v>
      </c>
      <c r="V234" s="2">
        <f t="shared" si="99"/>
        <v>0</v>
      </c>
      <c r="W234" s="2">
        <f t="shared" si="111"/>
        <v>5657.8957974161531</v>
      </c>
      <c r="X234" s="2">
        <f t="shared" si="100"/>
        <v>4.3135578157069583</v>
      </c>
      <c r="Y234" s="2">
        <f t="shared" si="112"/>
        <v>0</v>
      </c>
      <c r="Z234" s="2">
        <f t="shared" si="101"/>
        <v>0</v>
      </c>
      <c r="AA234" s="2">
        <f t="shared" si="113"/>
        <v>17288.38492979651</v>
      </c>
      <c r="AB234" s="2">
        <f t="shared" si="102"/>
        <v>1.4116796182237286</v>
      </c>
      <c r="AC234" s="2"/>
      <c r="AD234" s="2">
        <f t="shared" si="103"/>
        <v>123.981004</v>
      </c>
      <c r="AE234" s="2">
        <f t="shared" si="104"/>
        <v>-0.93804342211738789</v>
      </c>
      <c r="AF234" s="2">
        <f t="shared" si="105"/>
        <v>0.99973199913131161</v>
      </c>
      <c r="AG234" s="2">
        <f t="shared" si="90"/>
        <v>0.14012902054254375</v>
      </c>
      <c r="AH234" s="2">
        <f t="shared" si="114"/>
        <v>3.2485717481817902E-2</v>
      </c>
      <c r="AI234" s="2">
        <f t="shared" si="115"/>
        <v>0.23182719294005985</v>
      </c>
      <c r="AJ234" s="2">
        <f t="shared" si="116"/>
        <v>9.9234574011031362E-2</v>
      </c>
      <c r="AK234" s="2">
        <f t="shared" si="106"/>
        <v>639.65395380278858</v>
      </c>
      <c r="AL234" s="2">
        <f t="shared" si="117"/>
        <v>8.9021183651556548</v>
      </c>
      <c r="AM234" s="2">
        <f t="shared" si="107"/>
        <v>1979.3885320585684</v>
      </c>
      <c r="AN234" s="2">
        <f t="shared" si="118"/>
        <v>2.352989112043776</v>
      </c>
      <c r="AO234">
        <f t="shared" si="119"/>
        <v>42.192691665633028</v>
      </c>
    </row>
    <row r="235" spans="9:41" x14ac:dyDescent="0.25">
      <c r="I235">
        <v>242</v>
      </c>
      <c r="J235" s="2">
        <f t="shared" si="91"/>
        <v>656.43325955217404</v>
      </c>
      <c r="K235" s="2">
        <f t="shared" si="92"/>
        <v>2006.3777570265004</v>
      </c>
      <c r="L235" s="2">
        <f t="shared" si="93"/>
        <v>294.47920221606648</v>
      </c>
      <c r="M235" s="2">
        <f t="shared" si="94"/>
        <v>0</v>
      </c>
      <c r="N235" s="2">
        <f t="shared" si="95"/>
        <v>0</v>
      </c>
      <c r="O235">
        <v>242</v>
      </c>
      <c r="P235" s="2">
        <f t="shared" si="108"/>
        <v>5272.7490851888342</v>
      </c>
      <c r="Q235" s="2">
        <f t="shared" si="109"/>
        <v>16116.073232063074</v>
      </c>
      <c r="R235" s="2">
        <f t="shared" si="110"/>
        <v>2365.3812805755474</v>
      </c>
      <c r="S235" s="2">
        <f t="shared" si="96"/>
        <v>0</v>
      </c>
      <c r="T235" s="2">
        <f t="shared" si="97"/>
        <v>0</v>
      </c>
      <c r="U235" s="2">
        <f t="shared" si="98"/>
        <v>0</v>
      </c>
      <c r="V235" s="2">
        <f t="shared" si="99"/>
        <v>0</v>
      </c>
      <c r="W235" s="2">
        <f t="shared" si="111"/>
        <v>5726.6150759940483</v>
      </c>
      <c r="X235" s="2">
        <f t="shared" si="100"/>
        <v>4.2794789965075468</v>
      </c>
      <c r="Y235" s="2">
        <f t="shared" si="112"/>
        <v>0</v>
      </c>
      <c r="Z235" s="2">
        <f t="shared" si="101"/>
        <v>0</v>
      </c>
      <c r="AA235" s="2">
        <f t="shared" si="113"/>
        <v>17503.307372581203</v>
      </c>
      <c r="AB235" s="2">
        <f t="shared" si="102"/>
        <v>1.4001313247340852</v>
      </c>
      <c r="AC235" s="2"/>
      <c r="AD235" s="2">
        <f t="shared" si="103"/>
        <v>124.495448</v>
      </c>
      <c r="AE235" s="2">
        <f t="shared" si="104"/>
        <v>-0.95092548323201953</v>
      </c>
      <c r="AF235" s="2">
        <f t="shared" si="105"/>
        <v>0.99972458840789047</v>
      </c>
      <c r="AG235" s="2">
        <f t="shared" si="90"/>
        <v>0.13897332221384273</v>
      </c>
      <c r="AH235" s="2">
        <f t="shared" si="114"/>
        <v>3.2474355482818788E-2</v>
      </c>
      <c r="AI235" s="2">
        <f t="shared" si="115"/>
        <v>0.23367330481493023</v>
      </c>
      <c r="AJ235" s="2">
        <f t="shared" si="116"/>
        <v>9.9229555870423064E-2</v>
      </c>
      <c r="AK235" s="2">
        <f t="shared" si="106"/>
        <v>647.64953625878286</v>
      </c>
      <c r="AL235" s="2">
        <f t="shared" si="117"/>
        <v>8.7837232933911409</v>
      </c>
      <c r="AM235" s="2">
        <f t="shared" si="107"/>
        <v>2004.1306041218065</v>
      </c>
      <c r="AN235" s="2">
        <f t="shared" si="118"/>
        <v>2.2471529046938392</v>
      </c>
      <c r="AO235">
        <f t="shared" si="119"/>
        <v>42.352946793595493</v>
      </c>
    </row>
    <row r="236" spans="9:41" x14ac:dyDescent="0.25">
      <c r="I236">
        <v>243</v>
      </c>
      <c r="J236" s="2">
        <f t="shared" si="91"/>
        <v>664.37781599656944</v>
      </c>
      <c r="K236" s="2">
        <f t="shared" si="92"/>
        <v>2031.2218116399395</v>
      </c>
      <c r="L236" s="2">
        <f t="shared" si="93"/>
        <v>294.78173717397374</v>
      </c>
      <c r="M236" s="2">
        <f t="shared" si="94"/>
        <v>0</v>
      </c>
      <c r="N236" s="2">
        <f t="shared" si="95"/>
        <v>0</v>
      </c>
      <c r="O236">
        <v>243</v>
      </c>
      <c r="P236" s="2">
        <f t="shared" si="108"/>
        <v>5314.6019516325114</v>
      </c>
      <c r="Q236" s="2">
        <f t="shared" si="109"/>
        <v>16248.488652721493</v>
      </c>
      <c r="R236" s="2">
        <f t="shared" si="110"/>
        <v>2358.0672893787778</v>
      </c>
      <c r="S236" s="2">
        <f t="shared" si="96"/>
        <v>0</v>
      </c>
      <c r="T236" s="2">
        <f t="shared" si="97"/>
        <v>0</v>
      </c>
      <c r="U236" s="2">
        <f t="shared" si="98"/>
        <v>0</v>
      </c>
      <c r="V236" s="2">
        <f t="shared" si="99"/>
        <v>0</v>
      </c>
      <c r="W236" s="2">
        <f t="shared" si="111"/>
        <v>5795.9220710990767</v>
      </c>
      <c r="X236" s="2">
        <f t="shared" si="100"/>
        <v>4.2457777965833765</v>
      </c>
      <c r="Y236" s="2">
        <f t="shared" si="112"/>
        <v>0</v>
      </c>
      <c r="Z236" s="2">
        <f t="shared" si="101"/>
        <v>0</v>
      </c>
      <c r="AA236" s="2">
        <f t="shared" si="113"/>
        <v>17720.042791799911</v>
      </c>
      <c r="AB236" s="2">
        <f t="shared" si="102"/>
        <v>1.3887210956165206</v>
      </c>
      <c r="AC236" s="2"/>
      <c r="AD236" s="2">
        <f t="shared" si="103"/>
        <v>125.00989200000001</v>
      </c>
      <c r="AE236" s="2">
        <f t="shared" si="104"/>
        <v>-0.96364883401920509</v>
      </c>
      <c r="AF236" s="2">
        <f t="shared" si="105"/>
        <v>0.99971716980672487</v>
      </c>
      <c r="AG236" s="2">
        <f t="shared" si="90"/>
        <v>0.13783186238770312</v>
      </c>
      <c r="AH236" s="2">
        <f t="shared" si="114"/>
        <v>3.2463277399636385E-2</v>
      </c>
      <c r="AI236" s="2">
        <f t="shared" si="115"/>
        <v>0.2355281053108127</v>
      </c>
      <c r="AJ236" s="2">
        <f t="shared" si="116"/>
        <v>9.9224743487654019E-2</v>
      </c>
      <c r="AK236" s="2">
        <f t="shared" si="106"/>
        <v>655.71147171692132</v>
      </c>
      <c r="AL236" s="2">
        <f t="shared" si="117"/>
        <v>8.6663442796481309</v>
      </c>
      <c r="AM236" s="2">
        <f t="shared" si="107"/>
        <v>2029.0780034103846</v>
      </c>
      <c r="AN236" s="2">
        <f t="shared" si="118"/>
        <v>2.1438082295548742</v>
      </c>
      <c r="AO236">
        <f t="shared" si="119"/>
        <v>42.513451268580496</v>
      </c>
    </row>
    <row r="237" spans="9:41" x14ac:dyDescent="0.25">
      <c r="I237">
        <v>244</v>
      </c>
      <c r="J237" s="2">
        <f t="shared" si="91"/>
        <v>672.39000786316649</v>
      </c>
      <c r="K237" s="2">
        <f t="shared" si="92"/>
        <v>2056.2745277361105</v>
      </c>
      <c r="L237" s="2">
        <f t="shared" si="93"/>
        <v>295.08211374149658</v>
      </c>
      <c r="M237" s="2">
        <f t="shared" si="94"/>
        <v>0</v>
      </c>
      <c r="N237" s="2">
        <f t="shared" si="95"/>
        <v>0</v>
      </c>
      <c r="O237">
        <v>244</v>
      </c>
      <c r="P237" s="2">
        <f t="shared" si="108"/>
        <v>5356.6505849763389</v>
      </c>
      <c r="Q237" s="2">
        <f t="shared" si="109"/>
        <v>16381.481020031926</v>
      </c>
      <c r="R237" s="2">
        <f t="shared" si="110"/>
        <v>2350.7960539340879</v>
      </c>
      <c r="S237" s="2">
        <f t="shared" si="96"/>
        <v>0</v>
      </c>
      <c r="T237" s="2">
        <f t="shared" si="97"/>
        <v>0</v>
      </c>
      <c r="U237" s="2">
        <f t="shared" si="98"/>
        <v>0</v>
      </c>
      <c r="V237" s="2">
        <f t="shared" si="99"/>
        <v>0</v>
      </c>
      <c r="W237" s="2">
        <f t="shared" si="111"/>
        <v>5865.8191064295434</v>
      </c>
      <c r="X237" s="2">
        <f t="shared" si="100"/>
        <v>4.2124492919524021</v>
      </c>
      <c r="Y237" s="2">
        <f t="shared" si="112"/>
        <v>0</v>
      </c>
      <c r="Z237" s="2">
        <f t="shared" si="101"/>
        <v>0</v>
      </c>
      <c r="AA237" s="2">
        <f t="shared" si="113"/>
        <v>17938.59853924757</v>
      </c>
      <c r="AB237" s="2">
        <f t="shared" si="102"/>
        <v>1.377446821586344</v>
      </c>
      <c r="AC237" s="2"/>
      <c r="AD237" s="2">
        <f t="shared" si="103"/>
        <v>125.52433600000001</v>
      </c>
      <c r="AE237" s="2">
        <f t="shared" si="104"/>
        <v>-0.97621607094867002</v>
      </c>
      <c r="AF237" s="2">
        <f t="shared" si="105"/>
        <v>0.99970974547388869</v>
      </c>
      <c r="AG237" s="2">
        <f t="shared" si="90"/>
        <v>0.13670440812502491</v>
      </c>
      <c r="AH237" s="2">
        <f t="shared" si="114"/>
        <v>3.2452475662125918E-2</v>
      </c>
      <c r="AI237" s="2">
        <f t="shared" si="115"/>
        <v>0.23739158164121568</v>
      </c>
      <c r="AJ237" s="2">
        <f t="shared" si="116"/>
        <v>9.9220130571228554E-2</v>
      </c>
      <c r="AK237" s="2">
        <f t="shared" si="106"/>
        <v>663.84003436316254</v>
      </c>
      <c r="AL237" s="2">
        <f t="shared" si="117"/>
        <v>8.5499735000039259</v>
      </c>
      <c r="AM237" s="2">
        <f t="shared" si="107"/>
        <v>2054.2315783839085</v>
      </c>
      <c r="AN237" s="2">
        <f t="shared" si="118"/>
        <v>2.0429493522017541</v>
      </c>
      <c r="AO237">
        <f t="shared" si="119"/>
        <v>42.674199726309155</v>
      </c>
    </row>
    <row r="238" spans="9:41" x14ac:dyDescent="0.25">
      <c r="I238">
        <v>245</v>
      </c>
      <c r="J238" s="2">
        <f t="shared" si="91"/>
        <v>680.47010166091275</v>
      </c>
      <c r="K238" s="2">
        <f t="shared" si="92"/>
        <v>2081.5367482360793</v>
      </c>
      <c r="L238" s="2">
        <f t="shared" si="93"/>
        <v>295.38035240153232</v>
      </c>
      <c r="M238" s="2">
        <f t="shared" si="94"/>
        <v>0</v>
      </c>
      <c r="N238" s="2">
        <f t="shared" si="95"/>
        <v>0</v>
      </c>
      <c r="O238">
        <v>245</v>
      </c>
      <c r="P238" s="2">
        <f t="shared" si="108"/>
        <v>5398.8947025741818</v>
      </c>
      <c r="Q238" s="2">
        <f t="shared" si="109"/>
        <v>16515.049957132869</v>
      </c>
      <c r="R238" s="2">
        <f t="shared" si="110"/>
        <v>2343.5672132143168</v>
      </c>
      <c r="S238" s="2">
        <f t="shared" si="96"/>
        <v>0</v>
      </c>
      <c r="T238" s="2">
        <f t="shared" si="97"/>
        <v>0</v>
      </c>
      <c r="U238" s="2">
        <f t="shared" si="98"/>
        <v>0</v>
      </c>
      <c r="V238" s="2">
        <f t="shared" si="99"/>
        <v>0</v>
      </c>
      <c r="W238" s="2">
        <f t="shared" si="111"/>
        <v>5936.3085069653816</v>
      </c>
      <c r="X238" s="2">
        <f t="shared" si="100"/>
        <v>4.1794886188762375</v>
      </c>
      <c r="Y238" s="2">
        <f t="shared" si="112"/>
        <v>0</v>
      </c>
      <c r="Z238" s="2">
        <f t="shared" si="101"/>
        <v>0</v>
      </c>
      <c r="AA238" s="2">
        <f t="shared" si="113"/>
        <v>18158.981968428019</v>
      </c>
      <c r="AB238" s="2">
        <f t="shared" si="102"/>
        <v>1.3663064309517461</v>
      </c>
      <c r="AC238" s="2"/>
      <c r="AD238" s="2">
        <f t="shared" si="103"/>
        <v>126.03878</v>
      </c>
      <c r="AE238" s="2">
        <f t="shared" si="104"/>
        <v>-0.98862973760932937</v>
      </c>
      <c r="AF238" s="2">
        <f t="shared" si="105"/>
        <v>0.99970231746272742</v>
      </c>
      <c r="AG238" s="2">
        <f t="shared" si="90"/>
        <v>0.13559073123084522</v>
      </c>
      <c r="AH238" s="2">
        <f t="shared" si="114"/>
        <v>3.2441942925376908E-2</v>
      </c>
      <c r="AI238" s="2">
        <f t="shared" si="115"/>
        <v>0.23926372128006318</v>
      </c>
      <c r="AJ238" s="2">
        <f t="shared" si="116"/>
        <v>9.92157110288438E-2</v>
      </c>
      <c r="AK238" s="2">
        <f t="shared" si="106"/>
        <v>672.03549838346612</v>
      </c>
      <c r="AL238" s="2">
        <f t="shared" si="117"/>
        <v>8.4346032774466462</v>
      </c>
      <c r="AM238" s="2">
        <f t="shared" si="107"/>
        <v>2079.5921775019888</v>
      </c>
      <c r="AN238" s="2">
        <f t="shared" si="118"/>
        <v>1.944570734090481</v>
      </c>
      <c r="AO238">
        <f t="shared" si="119"/>
        <v>42.835186936704574</v>
      </c>
    </row>
    <row r="239" spans="9:41" x14ac:dyDescent="0.25">
      <c r="I239">
        <v>246</v>
      </c>
      <c r="J239" s="2">
        <f t="shared" si="91"/>
        <v>688.61836404268092</v>
      </c>
      <c r="K239" s="2">
        <f t="shared" si="92"/>
        <v>2107.0093162528119</v>
      </c>
      <c r="L239" s="2">
        <f t="shared" si="93"/>
        <v>295.67647339457784</v>
      </c>
      <c r="M239" s="2">
        <f t="shared" si="94"/>
        <v>0</v>
      </c>
      <c r="N239" s="2">
        <f t="shared" si="95"/>
        <v>0</v>
      </c>
      <c r="O239">
        <v>246</v>
      </c>
      <c r="P239" s="2">
        <f t="shared" si="108"/>
        <v>5441.3340275130486</v>
      </c>
      <c r="Q239" s="2">
        <f t="shared" si="109"/>
        <v>16649.195094807001</v>
      </c>
      <c r="R239" s="2">
        <f t="shared" si="110"/>
        <v>2336.3804101472583</v>
      </c>
      <c r="S239" s="2">
        <f t="shared" si="96"/>
        <v>0</v>
      </c>
      <c r="T239" s="2">
        <f t="shared" si="97"/>
        <v>0</v>
      </c>
      <c r="U239" s="2">
        <f t="shared" si="98"/>
        <v>0</v>
      </c>
      <c r="V239" s="2">
        <f t="shared" si="99"/>
        <v>0</v>
      </c>
      <c r="W239" s="2">
        <f t="shared" si="111"/>
        <v>6007.3925989421086</v>
      </c>
      <c r="X239" s="2">
        <f t="shared" si="100"/>
        <v>4.1468909737623871</v>
      </c>
      <c r="Y239" s="2">
        <f t="shared" si="112"/>
        <v>0</v>
      </c>
      <c r="Z239" s="2">
        <f t="shared" si="101"/>
        <v>0</v>
      </c>
      <c r="AA239" s="2">
        <f t="shared" si="113"/>
        <v>18381.200434519178</v>
      </c>
      <c r="AB239" s="2">
        <f t="shared" si="102"/>
        <v>1.3552978889026328</v>
      </c>
      <c r="AC239" s="2"/>
      <c r="AD239" s="2">
        <f t="shared" si="103"/>
        <v>126.553224</v>
      </c>
      <c r="AE239" s="2">
        <f t="shared" si="104"/>
        <v>-1.0008923259964306</v>
      </c>
      <c r="AF239" s="2">
        <f t="shared" si="105"/>
        <v>0.99969488773749915</v>
      </c>
      <c r="AG239" s="2">
        <f t="shared" ref="AG239:AG302" si="120">$E$7/(0.5*$E$4*AD239*AD239*$E$8)</f>
        <v>0.13449060813886385</v>
      </c>
      <c r="AH239" s="2">
        <f t="shared" si="114"/>
        <v>3.2431672062225282E-2</v>
      </c>
      <c r="AI239" s="2">
        <f t="shared" si="115"/>
        <v>0.24114451195535547</v>
      </c>
      <c r="AJ239" s="2">
        <f t="shared" si="116"/>
        <v>9.9211478960535684E-2</v>
      </c>
      <c r="AK239" s="2">
        <f t="shared" si="106"/>
        <v>680.29813796379165</v>
      </c>
      <c r="AL239" s="2">
        <f t="shared" si="117"/>
        <v>8.3202260788893021</v>
      </c>
      <c r="AM239" s="2">
        <f t="shared" si="107"/>
        <v>2105.1606492242349</v>
      </c>
      <c r="AN239" s="2">
        <f t="shared" si="118"/>
        <v>1.8486670285768958</v>
      </c>
      <c r="AO239">
        <f t="shared" si="119"/>
        <v>42.996407800033985</v>
      </c>
    </row>
    <row r="240" spans="9:41" x14ac:dyDescent="0.25">
      <c r="I240">
        <v>247</v>
      </c>
      <c r="J240" s="2">
        <f t="shared" si="91"/>
        <v>696.83506180235429</v>
      </c>
      <c r="K240" s="2">
        <f t="shared" si="92"/>
        <v>2132.6930750872862</v>
      </c>
      <c r="L240" s="2">
        <f t="shared" si="93"/>
        <v>295.97049672216355</v>
      </c>
      <c r="M240" s="2">
        <f t="shared" si="94"/>
        <v>0</v>
      </c>
      <c r="N240" s="2">
        <f t="shared" si="95"/>
        <v>0</v>
      </c>
      <c r="O240">
        <v>247</v>
      </c>
      <c r="P240" s="2">
        <f t="shared" si="108"/>
        <v>5483.9682884740932</v>
      </c>
      <c r="Q240" s="2">
        <f t="shared" si="109"/>
        <v>16783.916071295855</v>
      </c>
      <c r="R240" s="2">
        <f t="shared" si="110"/>
        <v>2329.2352915626307</v>
      </c>
      <c r="S240" s="2">
        <f t="shared" si="96"/>
        <v>0</v>
      </c>
      <c r="T240" s="2">
        <f t="shared" si="97"/>
        <v>0</v>
      </c>
      <c r="U240" s="2">
        <f t="shared" si="98"/>
        <v>0</v>
      </c>
      <c r="V240" s="2">
        <f t="shared" si="99"/>
        <v>0</v>
      </c>
      <c r="W240" s="2">
        <f t="shared" si="111"/>
        <v>6079.0737098253876</v>
      </c>
      <c r="X240" s="2">
        <f t="shared" si="100"/>
        <v>4.114651613019916</v>
      </c>
      <c r="Y240" s="2">
        <f t="shared" si="112"/>
        <v>0</v>
      </c>
      <c r="Z240" s="2">
        <f t="shared" si="101"/>
        <v>0</v>
      </c>
      <c r="AA240" s="2">
        <f t="shared" si="113"/>
        <v>18605.261294339165</v>
      </c>
      <c r="AB240" s="2">
        <f t="shared" si="102"/>
        <v>1.3444191968113093</v>
      </c>
      <c r="AC240" s="2"/>
      <c r="AD240" s="2">
        <f t="shared" si="103"/>
        <v>127.067668</v>
      </c>
      <c r="AE240" s="2">
        <f t="shared" si="104"/>
        <v>-1.0130062777622972</v>
      </c>
      <c r="AF240" s="2">
        <f t="shared" si="105"/>
        <v>0.99968745817686655</v>
      </c>
      <c r="AG240" s="2">
        <f t="shared" si="120"/>
        <v>0.1334038197992343</v>
      </c>
      <c r="AH240" s="2">
        <f t="shared" si="114"/>
        <v>3.2421656156041742E-2</v>
      </c>
      <c r="AI240" s="2">
        <f t="shared" si="115"/>
        <v>0.24303394164301009</v>
      </c>
      <c r="AJ240" s="2">
        <f t="shared" si="116"/>
        <v>9.9207428652083138E-2</v>
      </c>
      <c r="AK240" s="2">
        <f t="shared" si="106"/>
        <v>688.62822729009793</v>
      </c>
      <c r="AL240" s="2">
        <f t="shared" si="117"/>
        <v>8.2068345122563287</v>
      </c>
      <c r="AM240" s="2">
        <f t="shared" si="107"/>
        <v>2130.9378420102539</v>
      </c>
      <c r="AN240" s="2">
        <f t="shared" si="118"/>
        <v>1.7552330770320679</v>
      </c>
      <c r="AO240">
        <f t="shared" si="119"/>
        <v>43.157857343176339</v>
      </c>
    </row>
    <row r="241" spans="9:41" x14ac:dyDescent="0.25">
      <c r="I241">
        <v>248</v>
      </c>
      <c r="J241" s="2">
        <f t="shared" si="91"/>
        <v>705.1204618719853</v>
      </c>
      <c r="K241" s="2">
        <f t="shared" si="92"/>
        <v>2158.5888682247087</v>
      </c>
      <c r="L241" s="2">
        <f t="shared" si="93"/>
        <v>296.26244215023138</v>
      </c>
      <c r="M241" s="2">
        <f t="shared" si="94"/>
        <v>0</v>
      </c>
      <c r="N241" s="2">
        <f t="shared" si="95"/>
        <v>0</v>
      </c>
      <c r="O241">
        <v>248</v>
      </c>
      <c r="P241" s="2">
        <f t="shared" si="108"/>
        <v>5526.7972195975663</v>
      </c>
      <c r="Q241" s="2">
        <f t="shared" si="109"/>
        <v>16919.212532119775</v>
      </c>
      <c r="R241" s="2">
        <f t="shared" si="110"/>
        <v>2322.131508139882</v>
      </c>
      <c r="S241" s="2">
        <f t="shared" si="96"/>
        <v>0</v>
      </c>
      <c r="T241" s="2">
        <f t="shared" si="97"/>
        <v>0</v>
      </c>
      <c r="U241" s="2">
        <f t="shared" si="98"/>
        <v>0</v>
      </c>
      <c r="V241" s="2">
        <f t="shared" si="99"/>
        <v>0</v>
      </c>
      <c r="W241" s="2">
        <f t="shared" si="111"/>
        <v>6151.3541682862533</v>
      </c>
      <c r="X241" s="2">
        <f t="shared" si="100"/>
        <v>4.0827658528718445</v>
      </c>
      <c r="Y241" s="2">
        <f t="shared" si="112"/>
        <v>0</v>
      </c>
      <c r="Z241" s="2">
        <f t="shared" si="101"/>
        <v>0</v>
      </c>
      <c r="AA241" s="2">
        <f t="shared" si="113"/>
        <v>18831.171906313273</v>
      </c>
      <c r="AB241" s="2">
        <f t="shared" si="102"/>
        <v>1.3336683915449887</v>
      </c>
      <c r="AC241" s="2"/>
      <c r="AD241" s="2">
        <f t="shared" si="103"/>
        <v>127.58211200000001</v>
      </c>
      <c r="AE241" s="2">
        <f t="shared" si="104"/>
        <v>-1.024973985431842</v>
      </c>
      <c r="AF241" s="2">
        <f t="shared" si="105"/>
        <v>0.99968003057725074</v>
      </c>
      <c r="AG241" s="2">
        <f t="shared" si="120"/>
        <v>0.13233015156951553</v>
      </c>
      <c r="AH241" s="2">
        <f t="shared" si="114"/>
        <v>3.2411888493785061E-2</v>
      </c>
      <c r="AI241" s="2">
        <f t="shared" si="115"/>
        <v>0.24493199856087586</v>
      </c>
      <c r="AJ241" s="2">
        <f t="shared" si="116"/>
        <v>9.9203554568660063E-2</v>
      </c>
      <c r="AK241" s="2">
        <f t="shared" si="106"/>
        <v>697.02604054834467</v>
      </c>
      <c r="AL241" s="2">
        <f t="shared" si="117"/>
        <v>8.0944213236405886</v>
      </c>
      <c r="AM241" s="2">
        <f t="shared" si="107"/>
        <v>2156.9246043196572</v>
      </c>
      <c r="AN241" s="2">
        <f t="shared" si="118"/>
        <v>1.6642639050516499</v>
      </c>
      <c r="AO241">
        <f t="shared" si="119"/>
        <v>43.31953071601108</v>
      </c>
    </row>
    <row r="242" spans="9:41" x14ac:dyDescent="0.25">
      <c r="I242">
        <v>249</v>
      </c>
      <c r="J242" s="2">
        <f t="shared" si="91"/>
        <v>713.47483131901936</v>
      </c>
      <c r="K242" s="2">
        <f t="shared" si="92"/>
        <v>2184.6975393308076</v>
      </c>
      <c r="L242" s="2">
        <f t="shared" si="93"/>
        <v>296.55232921245675</v>
      </c>
      <c r="M242" s="2">
        <f t="shared" si="94"/>
        <v>0</v>
      </c>
      <c r="N242" s="2">
        <f t="shared" si="95"/>
        <v>0</v>
      </c>
      <c r="O242">
        <v>249</v>
      </c>
      <c r="P242" s="2">
        <f t="shared" si="108"/>
        <v>5569.8205603515162</v>
      </c>
      <c r="Q242" s="2">
        <f t="shared" si="109"/>
        <v>17055.084129902818</v>
      </c>
      <c r="R242" s="2">
        <f t="shared" si="110"/>
        <v>2315.068714356823</v>
      </c>
      <c r="S242" s="2">
        <f t="shared" si="96"/>
        <v>0</v>
      </c>
      <c r="T242" s="2">
        <f t="shared" si="97"/>
        <v>0</v>
      </c>
      <c r="U242" s="2">
        <f t="shared" si="98"/>
        <v>0</v>
      </c>
      <c r="V242" s="2">
        <f t="shared" si="99"/>
        <v>0</v>
      </c>
      <c r="W242" s="2">
        <f t="shared" si="111"/>
        <v>6224.2363041768804</v>
      </c>
      <c r="X242" s="2">
        <f t="shared" si="100"/>
        <v>4.0512290691274844</v>
      </c>
      <c r="Y242" s="2">
        <f t="shared" si="112"/>
        <v>0</v>
      </c>
      <c r="Z242" s="2">
        <f t="shared" si="101"/>
        <v>0</v>
      </c>
      <c r="AA242" s="2">
        <f t="shared" si="113"/>
        <v>19058.939630441622</v>
      </c>
      <c r="AB242" s="2">
        <f t="shared" si="102"/>
        <v>1.3230435447900997</v>
      </c>
      <c r="AC242" s="2"/>
      <c r="AD242" s="2">
        <f t="shared" si="103"/>
        <v>128.09655599999999</v>
      </c>
      <c r="AE242" s="2">
        <f t="shared" si="104"/>
        <v>-1.0367977935839743</v>
      </c>
      <c r="AF242" s="2">
        <f t="shared" si="105"/>
        <v>0.99967260665604818</v>
      </c>
      <c r="AG242" s="2">
        <f t="shared" si="120"/>
        <v>0.13126939310868349</v>
      </c>
      <c r="AH242" s="2">
        <f t="shared" si="114"/>
        <v>3.24023625593097E-2</v>
      </c>
      <c r="AI242" s="2">
        <f t="shared" si="115"/>
        <v>0.24683867116291466</v>
      </c>
      <c r="AJ242" s="2">
        <f t="shared" si="116"/>
        <v>9.9199851348724707E-2</v>
      </c>
      <c r="AK242" s="2">
        <f t="shared" si="106"/>
        <v>705.49185192449045</v>
      </c>
      <c r="AL242" s="2">
        <f t="shared" si="117"/>
        <v>7.9829793945289467</v>
      </c>
      <c r="AM242" s="2">
        <f t="shared" si="107"/>
        <v>2183.1217846120508</v>
      </c>
      <c r="AN242" s="2">
        <f t="shared" si="118"/>
        <v>1.5757547187566137</v>
      </c>
      <c r="AO242">
        <f t="shared" si="119"/>
        <v>43.481423187923305</v>
      </c>
    </row>
    <row r="243" spans="9:41" x14ac:dyDescent="0.25">
      <c r="I243">
        <v>250</v>
      </c>
      <c r="J243" s="2">
        <f t="shared" si="91"/>
        <v>721.89843734358931</v>
      </c>
      <c r="K243" s="2">
        <f t="shared" si="92"/>
        <v>2211.0199322482281</v>
      </c>
      <c r="L243" s="2">
        <f t="shared" si="93"/>
        <v>296.8401772135158</v>
      </c>
      <c r="M243" s="2">
        <f t="shared" si="94"/>
        <v>0</v>
      </c>
      <c r="N243" s="2">
        <f t="shared" si="95"/>
        <v>0</v>
      </c>
      <c r="O243">
        <v>250</v>
      </c>
      <c r="P243" s="2">
        <f t="shared" si="108"/>
        <v>5613.0380554041985</v>
      </c>
      <c r="Q243" s="2">
        <f t="shared" si="109"/>
        <v>17191.530524202662</v>
      </c>
      <c r="R243" s="2">
        <f t="shared" si="110"/>
        <v>2308.0465684390592</v>
      </c>
      <c r="S243" s="2">
        <f t="shared" si="96"/>
        <v>0</v>
      </c>
      <c r="T243" s="2">
        <f t="shared" si="97"/>
        <v>0</v>
      </c>
      <c r="U243" s="2">
        <f t="shared" si="98"/>
        <v>0</v>
      </c>
      <c r="V243" s="2">
        <f t="shared" si="99"/>
        <v>0</v>
      </c>
      <c r="W243" s="2">
        <f t="shared" si="111"/>
        <v>6297.722448506991</v>
      </c>
      <c r="X243" s="2">
        <f t="shared" si="100"/>
        <v>4.0200366969176207</v>
      </c>
      <c r="Y243" s="2">
        <f t="shared" si="112"/>
        <v>0</v>
      </c>
      <c r="Z243" s="2">
        <f t="shared" si="101"/>
        <v>0</v>
      </c>
      <c r="AA243" s="2">
        <f t="shared" si="113"/>
        <v>19288.571828267763</v>
      </c>
      <c r="AB243" s="2">
        <f t="shared" si="102"/>
        <v>1.3125427623883148</v>
      </c>
      <c r="AC243" s="2"/>
      <c r="AD243" s="2">
        <f t="shared" si="103"/>
        <v>128.61099999999999</v>
      </c>
      <c r="AE243" s="2">
        <f t="shared" si="104"/>
        <v>-1.0484799999999996</v>
      </c>
      <c r="AF243" s="2">
        <f t="shared" si="105"/>
        <v>0.99966518805471793</v>
      </c>
      <c r="AG243" s="2">
        <f t="shared" si="120"/>
        <v>0.13022133827410379</v>
      </c>
      <c r="AH243" s="2">
        <f t="shared" si="114"/>
        <v>3.2393072026917449E-2</v>
      </c>
      <c r="AI243" s="2">
        <f t="shared" si="115"/>
        <v>0.24875394813354668</v>
      </c>
      <c r="AJ243" s="2">
        <f t="shared" si="116"/>
        <v>9.9196313798136856E-2</v>
      </c>
      <c r="AK243" s="2">
        <f t="shared" si="106"/>
        <v>714.02593560449498</v>
      </c>
      <c r="AL243" s="2">
        <f t="shared" si="117"/>
        <v>7.8725017390943446</v>
      </c>
      <c r="AM243" s="2">
        <f t="shared" si="107"/>
        <v>2209.5302313470452</v>
      </c>
      <c r="AN243" s="2">
        <f t="shared" si="118"/>
        <v>1.4897009011827098</v>
      </c>
      <c r="AO243">
        <f t="shared" si="119"/>
        <v>43.64353014442154</v>
      </c>
    </row>
    <row r="244" spans="9:41" x14ac:dyDescent="0.25">
      <c r="I244">
        <v>251</v>
      </c>
      <c r="J244" s="2">
        <f t="shared" si="91"/>
        <v>730.39154727587083</v>
      </c>
      <c r="K244" s="2">
        <f t="shared" si="92"/>
        <v>2237.5568909930062</v>
      </c>
      <c r="L244" s="2">
        <f t="shared" si="93"/>
        <v>297.12600523229986</v>
      </c>
      <c r="M244" s="2">
        <f t="shared" si="94"/>
        <v>0</v>
      </c>
      <c r="N244" s="2">
        <f t="shared" si="95"/>
        <v>0</v>
      </c>
      <c r="O244">
        <v>251</v>
      </c>
      <c r="P244" s="2">
        <f t="shared" si="108"/>
        <v>5656.4494545000034</v>
      </c>
      <c r="Q244" s="2">
        <f t="shared" si="109"/>
        <v>17328.551381345151</v>
      </c>
      <c r="R244" s="2">
        <f t="shared" si="110"/>
        <v>2301.0647323102316</v>
      </c>
      <c r="S244" s="2">
        <f t="shared" si="96"/>
        <v>0</v>
      </c>
      <c r="T244" s="2">
        <f t="shared" si="97"/>
        <v>0</v>
      </c>
      <c r="U244" s="2">
        <f t="shared" si="98"/>
        <v>0</v>
      </c>
      <c r="V244" s="2">
        <f t="shared" si="99"/>
        <v>0</v>
      </c>
      <c r="W244" s="2">
        <f t="shared" si="111"/>
        <v>6371.8149334207801</v>
      </c>
      <c r="X244" s="2">
        <f t="shared" si="100"/>
        <v>3.9891842303953862</v>
      </c>
      <c r="Y244" s="2">
        <f t="shared" si="112"/>
        <v>0</v>
      </c>
      <c r="Z244" s="2">
        <f t="shared" si="101"/>
        <v>0</v>
      </c>
      <c r="AA244" s="2">
        <f t="shared" si="113"/>
        <v>19520.075862847836</v>
      </c>
      <c r="AB244" s="2">
        <f t="shared" si="102"/>
        <v>1.3021641836842561</v>
      </c>
      <c r="AC244" s="2"/>
      <c r="AD244" s="2">
        <f t="shared" si="103"/>
        <v>129.12544400000002</v>
      </c>
      <c r="AE244" s="2">
        <f t="shared" si="104"/>
        <v>-1.0600228567800514</v>
      </c>
      <c r="AF244" s="2">
        <f t="shared" si="105"/>
        <v>0.99965777634174613</v>
      </c>
      <c r="AG244" s="2">
        <f t="shared" si="120"/>
        <v>0.1291857850213724</v>
      </c>
      <c r="AH244" s="2">
        <f t="shared" si="114"/>
        <v>3.2384010755143348E-2</v>
      </c>
      <c r="AI244" s="2">
        <f t="shared" si="115"/>
        <v>0.2506778183821522</v>
      </c>
      <c r="AJ244" s="2">
        <f t="shared" si="116"/>
        <v>9.9192936884493543E-2</v>
      </c>
      <c r="AK244" s="2">
        <f t="shared" si="106"/>
        <v>722.62856577431819</v>
      </c>
      <c r="AL244" s="2">
        <f t="shared" si="117"/>
        <v>7.7629815015526633</v>
      </c>
      <c r="AM244" s="2">
        <f t="shared" si="107"/>
        <v>2236.1507929842501</v>
      </c>
      <c r="AN244" s="2">
        <f t="shared" si="118"/>
        <v>1.4060980087562862</v>
      </c>
      <c r="AO244">
        <f t="shared" si="119"/>
        <v>43.805847083863675</v>
      </c>
    </row>
    <row r="245" spans="9:41" x14ac:dyDescent="0.25">
      <c r="I245">
        <v>252</v>
      </c>
      <c r="J245" s="2">
        <f t="shared" si="91"/>
        <v>738.95442857350088</v>
      </c>
      <c r="K245" s="2">
        <f t="shared" si="92"/>
        <v>2264.3092597511259</v>
      </c>
      <c r="L245" s="2">
        <f t="shared" si="93"/>
        <v>297.40983212507643</v>
      </c>
      <c r="M245" s="2">
        <f t="shared" si="94"/>
        <v>0</v>
      </c>
      <c r="N245" s="2">
        <f t="shared" si="95"/>
        <v>0</v>
      </c>
      <c r="O245">
        <v>252</v>
      </c>
      <c r="P245" s="2">
        <f t="shared" si="108"/>
        <v>5700.054512338832</v>
      </c>
      <c r="Q245" s="2">
        <f t="shared" si="109"/>
        <v>17466.146374263495</v>
      </c>
      <c r="R245" s="2">
        <f t="shared" si="110"/>
        <v>2294.122871543027</v>
      </c>
      <c r="S245" s="2">
        <f t="shared" si="96"/>
        <v>0</v>
      </c>
      <c r="T245" s="2">
        <f t="shared" si="97"/>
        <v>0</v>
      </c>
      <c r="U245" s="2">
        <f t="shared" si="98"/>
        <v>0</v>
      </c>
      <c r="V245" s="2">
        <f t="shared" si="99"/>
        <v>0</v>
      </c>
      <c r="W245" s="2">
        <f t="shared" si="111"/>
        <v>6446.5160921743891</v>
      </c>
      <c r="X245" s="2">
        <f t="shared" si="100"/>
        <v>3.9586672224054467</v>
      </c>
      <c r="Y245" s="2">
        <f t="shared" si="112"/>
        <v>0</v>
      </c>
      <c r="Z245" s="2">
        <f t="shared" si="101"/>
        <v>0</v>
      </c>
      <c r="AA245" s="2">
        <f t="shared" si="113"/>
        <v>19753.459098720607</v>
      </c>
      <c r="AB245" s="2">
        <f t="shared" si="102"/>
        <v>1.2919059808847788</v>
      </c>
      <c r="AC245" s="2"/>
      <c r="AD245" s="2">
        <f t="shared" si="103"/>
        <v>129.63988800000001</v>
      </c>
      <c r="AE245" s="2">
        <f t="shared" si="104"/>
        <v>-1.0714285714285716</v>
      </c>
      <c r="AF245" s="2">
        <f t="shared" si="105"/>
        <v>0.99965037301549287</v>
      </c>
      <c r="AG245" s="2">
        <f t="shared" si="120"/>
        <v>0.12816253530693317</v>
      </c>
      <c r="AH245" s="2">
        <f t="shared" si="114"/>
        <v>3.2375172780766459E-2</v>
      </c>
      <c r="AI245" s="2">
        <f t="shared" si="115"/>
        <v>0.25261027103772554</v>
      </c>
      <c r="AJ245" s="2">
        <f t="shared" si="116"/>
        <v>9.9189715731674358E-2</v>
      </c>
      <c r="AK245" s="2">
        <f t="shared" si="106"/>
        <v>731.30001661991832</v>
      </c>
      <c r="AL245" s="2">
        <f t="shared" si="117"/>
        <v>7.6544119535825521</v>
      </c>
      <c r="AM245" s="2">
        <f t="shared" si="107"/>
        <v>2262.9843179832719</v>
      </c>
      <c r="AN245" s="2">
        <f t="shared" si="118"/>
        <v>1.3249417678540223</v>
      </c>
      <c r="AO245">
        <f t="shared" si="119"/>
        <v>43.968369614287475</v>
      </c>
    </row>
    <row r="246" spans="9:41" x14ac:dyDescent="0.25">
      <c r="I246">
        <v>253</v>
      </c>
      <c r="J246" s="2">
        <f t="shared" si="91"/>
        <v>747.58734881906162</v>
      </c>
      <c r="K246" s="2">
        <f t="shared" si="92"/>
        <v>2291.2778828751661</v>
      </c>
      <c r="L246" s="2">
        <f t="shared" si="93"/>
        <v>297.6916765285996</v>
      </c>
      <c r="M246" s="2">
        <f t="shared" si="94"/>
        <v>0</v>
      </c>
      <c r="N246" s="2">
        <f t="shared" si="95"/>
        <v>0</v>
      </c>
      <c r="O246">
        <v>253</v>
      </c>
      <c r="P246" s="2">
        <f t="shared" si="108"/>
        <v>5743.8529884588215</v>
      </c>
      <c r="Q246" s="2">
        <f t="shared" si="109"/>
        <v>17604.315182341885</v>
      </c>
      <c r="R246" s="2">
        <f t="shared" si="110"/>
        <v>2287.2206553109545</v>
      </c>
      <c r="S246" s="2">
        <f t="shared" si="96"/>
        <v>0</v>
      </c>
      <c r="T246" s="2">
        <f t="shared" si="97"/>
        <v>0</v>
      </c>
      <c r="U246" s="2">
        <f t="shared" si="98"/>
        <v>0</v>
      </c>
      <c r="V246" s="2">
        <f t="shared" si="99"/>
        <v>0</v>
      </c>
      <c r="W246" s="2">
        <f t="shared" si="111"/>
        <v>6521.8282591139632</v>
      </c>
      <c r="X246" s="2">
        <f t="shared" si="100"/>
        <v>3.9284812841239676</v>
      </c>
      <c r="Y246" s="2">
        <f t="shared" si="112"/>
        <v>0</v>
      </c>
      <c r="Z246" s="2">
        <f t="shared" si="101"/>
        <v>0</v>
      </c>
      <c r="AA246" s="2">
        <f t="shared" si="113"/>
        <v>19988.728901878192</v>
      </c>
      <c r="AB246" s="2">
        <f t="shared" si="102"/>
        <v>1.2817663584297547</v>
      </c>
      <c r="AC246" s="2"/>
      <c r="AD246" s="2">
        <f t="shared" si="103"/>
        <v>130.15433200000001</v>
      </c>
      <c r="AE246" s="2">
        <f t="shared" si="104"/>
        <v>-1.0826993079098255</v>
      </c>
      <c r="AF246" s="2">
        <f t="shared" si="105"/>
        <v>0.99964297950692305</v>
      </c>
      <c r="AG246" s="2">
        <f t="shared" si="120"/>
        <v>0.12715139499338346</v>
      </c>
      <c r="AH246" s="2">
        <f t="shared" si="114"/>
        <v>3.2366552313036562E-2</v>
      </c>
      <c r="AI246" s="2">
        <f t="shared" si="115"/>
        <v>0.25455129544367805</v>
      </c>
      <c r="AJ246" s="2">
        <f t="shared" si="116"/>
        <v>9.9186645614587982E-2</v>
      </c>
      <c r="AK246" s="2">
        <f t="shared" si="106"/>
        <v>740.04056232725532</v>
      </c>
      <c r="AL246" s="2">
        <f t="shared" si="117"/>
        <v>7.5467864918063272</v>
      </c>
      <c r="AM246" s="2">
        <f t="shared" si="107"/>
        <v>2290.0316548037222</v>
      </c>
      <c r="AN246" s="2">
        <f t="shared" si="118"/>
        <v>1.2462280714441758</v>
      </c>
      <c r="AO246">
        <f t="shared" si="119"/>
        <v>44.131093450341865</v>
      </c>
    </row>
    <row r="247" spans="9:41" x14ac:dyDescent="0.25">
      <c r="I247">
        <v>254</v>
      </c>
      <c r="J247" s="2">
        <f t="shared" si="91"/>
        <v>756.29057571761825</v>
      </c>
      <c r="K247" s="2">
        <f t="shared" si="92"/>
        <v>2318.4636048810139</v>
      </c>
      <c r="L247" s="2">
        <f t="shared" si="93"/>
        <v>297.97155686316927</v>
      </c>
      <c r="M247" s="2">
        <f t="shared" si="94"/>
        <v>0</v>
      </c>
      <c r="N247" s="2">
        <f t="shared" si="95"/>
        <v>0</v>
      </c>
      <c r="O247">
        <v>254</v>
      </c>
      <c r="P247" s="2">
        <f t="shared" si="108"/>
        <v>5787.8446471222642</v>
      </c>
      <c r="Q247" s="2">
        <f t="shared" si="109"/>
        <v>17743.057491263356</v>
      </c>
      <c r="R247" s="2">
        <f t="shared" si="110"/>
        <v>2280.3577563408817</v>
      </c>
      <c r="S247" s="2">
        <f t="shared" si="96"/>
        <v>0</v>
      </c>
      <c r="T247" s="2">
        <f t="shared" si="97"/>
        <v>0</v>
      </c>
      <c r="U247" s="2">
        <f t="shared" si="98"/>
        <v>0</v>
      </c>
      <c r="V247" s="2">
        <f t="shared" si="99"/>
        <v>0</v>
      </c>
      <c r="W247" s="2">
        <f t="shared" si="111"/>
        <v>6597.7537696541694</v>
      </c>
      <c r="X247" s="2">
        <f t="shared" si="100"/>
        <v>3.8986220846717448</v>
      </c>
      <c r="Y247" s="2">
        <f t="shared" si="112"/>
        <v>0</v>
      </c>
      <c r="Z247" s="2">
        <f t="shared" si="101"/>
        <v>0</v>
      </c>
      <c r="AA247" s="2">
        <f t="shared" si="113"/>
        <v>20225.892639737358</v>
      </c>
      <c r="AB247" s="2">
        <f t="shared" si="102"/>
        <v>1.2717435523742606</v>
      </c>
      <c r="AC247" s="2"/>
      <c r="AD247" s="2">
        <f t="shared" si="103"/>
        <v>130.66877600000001</v>
      </c>
      <c r="AE247" s="2">
        <f t="shared" si="104"/>
        <v>-1.0938371876743758</v>
      </c>
      <c r="AF247" s="2">
        <f t="shared" si="105"/>
        <v>0.99963559718223105</v>
      </c>
      <c r="AG247" s="2">
        <f t="shared" si="120"/>
        <v>0.12615217375738549</v>
      </c>
      <c r="AH247" s="2">
        <f t="shared" si="114"/>
        <v>3.2358143728108295E-2</v>
      </c>
      <c r="AI247" s="2">
        <f t="shared" si="115"/>
        <v>0.25650088115278241</v>
      </c>
      <c r="AJ247" s="2">
        <f t="shared" si="116"/>
        <v>9.9183721954111764E-2</v>
      </c>
      <c r="AK247" s="2">
        <f t="shared" si="106"/>
        <v>748.85047708228774</v>
      </c>
      <c r="AL247" s="2">
        <f t="shared" si="117"/>
        <v>7.4400986353305196</v>
      </c>
      <c r="AM247" s="2">
        <f t="shared" si="107"/>
        <v>2317.2936519052068</v>
      </c>
      <c r="AN247" s="2">
        <f t="shared" si="118"/>
        <v>1.16995297580727</v>
      </c>
      <c r="AO247">
        <f t="shared" si="119"/>
        <v>44.294014410315313</v>
      </c>
    </row>
    <row r="248" spans="9:41" x14ac:dyDescent="0.25">
      <c r="I248">
        <v>255</v>
      </c>
      <c r="J248" s="2">
        <f t="shared" si="91"/>
        <v>765.06437709431941</v>
      </c>
      <c r="K248" s="2">
        <f t="shared" si="92"/>
        <v>2345.8672704446699</v>
      </c>
      <c r="L248" s="2">
        <f t="shared" si="93"/>
        <v>298.24949133564093</v>
      </c>
      <c r="M248" s="2">
        <f t="shared" si="94"/>
        <v>0</v>
      </c>
      <c r="N248" s="2">
        <f t="shared" si="95"/>
        <v>0</v>
      </c>
      <c r="O248">
        <v>255</v>
      </c>
      <c r="P248" s="2">
        <f t="shared" si="108"/>
        <v>5832.0292572046901</v>
      </c>
      <c r="Q248" s="2">
        <f t="shared" si="109"/>
        <v>17882.372992861965</v>
      </c>
      <c r="R248" s="2">
        <f t="shared" si="110"/>
        <v>2273.5338508662994</v>
      </c>
      <c r="S248" s="2">
        <f t="shared" si="96"/>
        <v>0</v>
      </c>
      <c r="T248" s="2">
        <f t="shared" si="97"/>
        <v>0</v>
      </c>
      <c r="U248" s="2">
        <f t="shared" si="98"/>
        <v>0</v>
      </c>
      <c r="V248" s="2">
        <f t="shared" si="99"/>
        <v>0</v>
      </c>
      <c r="W248" s="2">
        <f t="shared" si="111"/>
        <v>6674.2949602572662</v>
      </c>
      <c r="X248" s="2">
        <f t="shared" si="100"/>
        <v>3.8690853507026626</v>
      </c>
      <c r="Y248" s="2">
        <f t="shared" si="112"/>
        <v>0</v>
      </c>
      <c r="Z248" s="2">
        <f t="shared" si="101"/>
        <v>0</v>
      </c>
      <c r="AA248" s="2">
        <f t="shared" si="113"/>
        <v>20464.957681111697</v>
      </c>
      <c r="AB248" s="2">
        <f t="shared" si="102"/>
        <v>1.2618358297820444</v>
      </c>
      <c r="AC248" s="2"/>
      <c r="AD248" s="2">
        <f t="shared" si="103"/>
        <v>131.18322000000001</v>
      </c>
      <c r="AE248" s="2">
        <f t="shared" si="104"/>
        <v>-1.1048442906574398</v>
      </c>
      <c r="AF248" s="2">
        <f t="shared" si="105"/>
        <v>0.99962822734536017</v>
      </c>
      <c r="AG248" s="2">
        <f t="shared" si="120"/>
        <v>0.1251646850000997</v>
      </c>
      <c r="AH248" s="2">
        <f t="shared" si="114"/>
        <v>3.2349941563674371E-2</v>
      </c>
      <c r="AI248" s="2">
        <f t="shared" si="115"/>
        <v>0.25845901792225662</v>
      </c>
      <c r="AJ248" s="2">
        <f t="shared" si="116"/>
        <v>9.9180940312216623E-2</v>
      </c>
      <c r="AK248" s="2">
        <f t="shared" si="106"/>
        <v>757.7300350709753</v>
      </c>
      <c r="AL248" s="2">
        <f t="shared" si="117"/>
        <v>7.3343420233441625</v>
      </c>
      <c r="AM248" s="2">
        <f t="shared" si="107"/>
        <v>2344.771157747336</v>
      </c>
      <c r="AN248" s="2">
        <f t="shared" si="118"/>
        <v>1.0961126973338575</v>
      </c>
      <c r="AO248">
        <f t="shared" si="119"/>
        <v>44.457128413258111</v>
      </c>
    </row>
    <row r="249" spans="9:41" x14ac:dyDescent="0.25">
      <c r="I249">
        <v>256</v>
      </c>
      <c r="J249" s="2">
        <f t="shared" si="91"/>
        <v>773.90902089205088</v>
      </c>
      <c r="K249" s="2">
        <f t="shared" si="92"/>
        <v>2373.4897243991168</v>
      </c>
      <c r="L249" s="2">
        <f t="shared" si="93"/>
        <v>298.52549794238678</v>
      </c>
      <c r="M249" s="2">
        <f t="shared" si="94"/>
        <v>0</v>
      </c>
      <c r="N249" s="2">
        <f t="shared" si="95"/>
        <v>0</v>
      </c>
      <c r="O249">
        <v>256</v>
      </c>
      <c r="P249" s="2">
        <f t="shared" si="108"/>
        <v>5876.4065920869398</v>
      </c>
      <c r="Q249" s="2">
        <f t="shared" si="109"/>
        <v>18022.261384978832</v>
      </c>
      <c r="R249" s="2">
        <f t="shared" si="110"/>
        <v>2266.7486185813195</v>
      </c>
      <c r="S249" s="2">
        <f t="shared" si="96"/>
        <v>0</v>
      </c>
      <c r="T249" s="2">
        <f t="shared" si="97"/>
        <v>0</v>
      </c>
      <c r="U249" s="2">
        <f t="shared" si="98"/>
        <v>0</v>
      </c>
      <c r="V249" s="2">
        <f t="shared" si="99"/>
        <v>0</v>
      </c>
      <c r="W249" s="2">
        <f t="shared" si="111"/>
        <v>6751.4541684126234</v>
      </c>
      <c r="X249" s="2">
        <f t="shared" si="100"/>
        <v>3.8398668659696038</v>
      </c>
      <c r="Y249" s="2">
        <f t="shared" si="112"/>
        <v>0</v>
      </c>
      <c r="Z249" s="2">
        <f t="shared" si="101"/>
        <v>0</v>
      </c>
      <c r="AA249" s="2">
        <f t="shared" si="113"/>
        <v>20705.931396184274</v>
      </c>
      <c r="AB249" s="2">
        <f t="shared" si="102"/>
        <v>1.2520414881301811</v>
      </c>
      <c r="AC249" s="2"/>
      <c r="AD249" s="2">
        <f t="shared" si="103"/>
        <v>131.697664</v>
      </c>
      <c r="AE249" s="2">
        <f t="shared" si="104"/>
        <v>-1.1157226562500002</v>
      </c>
      <c r="AF249" s="2">
        <f t="shared" si="105"/>
        <v>0.99962087124042243</v>
      </c>
      <c r="AG249" s="2">
        <f t="shared" si="120"/>
        <v>0.12418874576006293</v>
      </c>
      <c r="AH249" s="2">
        <f t="shared" si="114"/>
        <v>3.2341940513790197E-2</v>
      </c>
      <c r="AI249" s="2">
        <f t="shared" si="115"/>
        <v>0.26042569570898133</v>
      </c>
      <c r="AJ249" s="2">
        <f t="shared" si="116"/>
        <v>9.9178296387269882E-2</v>
      </c>
      <c r="AK249" s="2">
        <f t="shared" si="106"/>
        <v>766.67951047927738</v>
      </c>
      <c r="AL249" s="2">
        <f t="shared" si="117"/>
        <v>7.2295104127734824</v>
      </c>
      <c r="AM249" s="2">
        <f t="shared" si="107"/>
        <v>2372.4650207897193</v>
      </c>
      <c r="AN249" s="2">
        <f t="shared" si="118"/>
        <v>1.0247036093973922</v>
      </c>
      <c r="AO249">
        <f t="shared" si="119"/>
        <v>44.620431476194895</v>
      </c>
    </row>
    <row r="250" spans="9:41" x14ac:dyDescent="0.25">
      <c r="I250">
        <v>257</v>
      </c>
      <c r="J250" s="2">
        <f t="shared" si="91"/>
        <v>782.82477516914423</v>
      </c>
      <c r="K250" s="2">
        <f t="shared" si="92"/>
        <v>2401.3318117312642</v>
      </c>
      <c r="L250" s="2">
        <f t="shared" si="93"/>
        <v>298.79959447220898</v>
      </c>
      <c r="M250" s="2">
        <f t="shared" si="94"/>
        <v>0</v>
      </c>
      <c r="N250" s="2">
        <f t="shared" si="95"/>
        <v>0</v>
      </c>
      <c r="O250">
        <v>257</v>
      </c>
      <c r="P250" s="2">
        <f t="shared" si="108"/>
        <v>5920.9764295501909</v>
      </c>
      <c r="Q250" s="2">
        <f t="shared" si="109"/>
        <v>18162.722371322179</v>
      </c>
      <c r="R250" s="2">
        <f t="shared" si="110"/>
        <v>2260.0017425953829</v>
      </c>
      <c r="S250" s="2">
        <f t="shared" si="96"/>
        <v>0</v>
      </c>
      <c r="T250" s="2">
        <f t="shared" si="97"/>
        <v>0</v>
      </c>
      <c r="U250" s="2">
        <f t="shared" si="98"/>
        <v>0</v>
      </c>
      <c r="V250" s="2">
        <f t="shared" si="99"/>
        <v>0</v>
      </c>
      <c r="W250" s="2">
        <f t="shared" si="111"/>
        <v>6829.2337326167499</v>
      </c>
      <c r="X250" s="2">
        <f t="shared" si="100"/>
        <v>3.8109624708697245</v>
      </c>
      <c r="Y250" s="2">
        <f t="shared" si="112"/>
        <v>0</v>
      </c>
      <c r="Z250" s="2">
        <f t="shared" si="101"/>
        <v>0</v>
      </c>
      <c r="AA250" s="2">
        <f t="shared" si="113"/>
        <v>20948.821156480986</v>
      </c>
      <c r="AB250" s="2">
        <f t="shared" si="102"/>
        <v>1.2423588547247819</v>
      </c>
      <c r="AC250" s="2"/>
      <c r="AD250" s="2">
        <f t="shared" si="103"/>
        <v>132.212108</v>
      </c>
      <c r="AE250" s="2">
        <f t="shared" si="104"/>
        <v>-1.1264742842435163</v>
      </c>
      <c r="AF250" s="2">
        <f t="shared" si="105"/>
        <v>0.99961353005402331</v>
      </c>
      <c r="AG250" s="2">
        <f t="shared" si="120"/>
        <v>0.12322417662843471</v>
      </c>
      <c r="AH250" s="2">
        <f t="shared" si="114"/>
        <v>3.2334135423882283E-2</v>
      </c>
      <c r="AI250" s="2">
        <f t="shared" si="115"/>
        <v>0.26240090466484794</v>
      </c>
      <c r="AJ250" s="2">
        <f t="shared" si="116"/>
        <v>9.9175786009508951E-2</v>
      </c>
      <c r="AK250" s="2">
        <f t="shared" si="106"/>
        <v>775.699177493153</v>
      </c>
      <c r="AL250" s="2">
        <f t="shared" si="117"/>
        <v>7.125597675991254</v>
      </c>
      <c r="AM250" s="2">
        <f t="shared" si="107"/>
        <v>2400.3760894919642</v>
      </c>
      <c r="AN250" s="2">
        <f t="shared" si="118"/>
        <v>0.95572223930007383</v>
      </c>
      <c r="AO250">
        <f t="shared" si="119"/>
        <v>44.783919711424545</v>
      </c>
    </row>
    <row r="251" spans="9:41" x14ac:dyDescent="0.25">
      <c r="I251">
        <v>258</v>
      </c>
      <c r="J251" s="2">
        <f t="shared" si="91"/>
        <v>791.8119080971411</v>
      </c>
      <c r="K251" s="2">
        <f t="shared" si="92"/>
        <v>2429.3943775789708</v>
      </c>
      <c r="L251" s="2">
        <f t="shared" si="93"/>
        <v>299.07179850920596</v>
      </c>
      <c r="M251" s="2">
        <f t="shared" si="94"/>
        <v>0</v>
      </c>
      <c r="N251" s="2">
        <f t="shared" si="95"/>
        <v>0</v>
      </c>
      <c r="O251">
        <v>258</v>
      </c>
      <c r="P251" s="2">
        <f t="shared" si="108"/>
        <v>5965.7385516738286</v>
      </c>
      <c r="Q251" s="2">
        <f t="shared" si="109"/>
        <v>18303.755661331208</v>
      </c>
      <c r="R251" s="2">
        <f t="shared" si="110"/>
        <v>2253.2929093886655</v>
      </c>
      <c r="S251" s="2">
        <f t="shared" si="96"/>
        <v>0</v>
      </c>
      <c r="T251" s="2">
        <f t="shared" si="97"/>
        <v>0</v>
      </c>
      <c r="U251" s="2">
        <f t="shared" si="98"/>
        <v>0</v>
      </c>
      <c r="V251" s="2">
        <f t="shared" si="99"/>
        <v>0</v>
      </c>
      <c r="W251" s="2">
        <f t="shared" si="111"/>
        <v>6907.6359923537702</v>
      </c>
      <c r="X251" s="2">
        <f t="shared" si="100"/>
        <v>3.7823680619709625</v>
      </c>
      <c r="Y251" s="2">
        <f t="shared" si="112"/>
        <v>0</v>
      </c>
      <c r="Z251" s="2">
        <f t="shared" si="101"/>
        <v>0</v>
      </c>
      <c r="AA251" s="2">
        <f t="shared" si="113"/>
        <v>21193.634334844599</v>
      </c>
      <c r="AB251" s="2">
        <f t="shared" si="102"/>
        <v>1.2327862861276253</v>
      </c>
      <c r="AC251" s="2"/>
      <c r="AD251" s="2">
        <f t="shared" si="103"/>
        <v>132.726552</v>
      </c>
      <c r="AE251" s="2">
        <f t="shared" si="104"/>
        <v>-1.1371011357490537</v>
      </c>
      <c r="AF251" s="2">
        <f t="shared" si="105"/>
        <v>0.99960620491749341</v>
      </c>
      <c r="AG251" s="2">
        <f t="shared" si="120"/>
        <v>0.12227080166653873</v>
      </c>
      <c r="AH251" s="2">
        <f t="shared" si="114"/>
        <v>3.2326521285933336E-2</v>
      </c>
      <c r="AI251" s="2">
        <f t="shared" si="115"/>
        <v>0.26438463513223193</v>
      </c>
      <c r="AJ251" s="2">
        <f t="shared" si="116"/>
        <v>9.9173405136678952E-2</v>
      </c>
      <c r="AK251" s="2">
        <f t="shared" si="106"/>
        <v>784.78931029856165</v>
      </c>
      <c r="AL251" s="2">
        <f t="shared" si="117"/>
        <v>7.0225977985794881</v>
      </c>
      <c r="AM251" s="2">
        <f t="shared" si="107"/>
        <v>2428.5052123136811</v>
      </c>
      <c r="AN251" s="2">
        <f t="shared" si="118"/>
        <v>0.88916526528974416</v>
      </c>
      <c r="AO251">
        <f t="shared" si="119"/>
        <v>44.947589323904296</v>
      </c>
    </row>
    <row r="252" spans="9:41" x14ac:dyDescent="0.25">
      <c r="I252">
        <v>259</v>
      </c>
      <c r="J252" s="2">
        <f t="shared" si="91"/>
        <v>800.87068795860637</v>
      </c>
      <c r="K252" s="2">
        <f t="shared" si="92"/>
        <v>2457.6782672281229</v>
      </c>
      <c r="L252" s="2">
        <f t="shared" si="93"/>
        <v>299.34212743559254</v>
      </c>
      <c r="M252" s="2">
        <f t="shared" si="94"/>
        <v>0</v>
      </c>
      <c r="N252" s="2">
        <f t="shared" si="95"/>
        <v>0</v>
      </c>
      <c r="O252">
        <v>259</v>
      </c>
      <c r="P252" s="2">
        <f t="shared" si="108"/>
        <v>6010.6927447360604</v>
      </c>
      <c r="Q252" s="2">
        <f t="shared" si="109"/>
        <v>18445.360970043504</v>
      </c>
      <c r="R252" s="2">
        <f t="shared" si="110"/>
        <v>2246.6218087681705</v>
      </c>
      <c r="S252" s="2">
        <f t="shared" si="96"/>
        <v>0</v>
      </c>
      <c r="T252" s="2">
        <f t="shared" si="97"/>
        <v>0</v>
      </c>
      <c r="U252" s="2">
        <f t="shared" si="98"/>
        <v>0</v>
      </c>
      <c r="V252" s="2">
        <f t="shared" si="99"/>
        <v>0</v>
      </c>
      <c r="W252" s="2">
        <f t="shared" si="111"/>
        <v>6986.6632880763682</v>
      </c>
      <c r="X252" s="2">
        <f t="shared" si="100"/>
        <v>3.7540795915215011</v>
      </c>
      <c r="Y252" s="2">
        <f t="shared" si="112"/>
        <v>0</v>
      </c>
      <c r="Z252" s="2">
        <f t="shared" si="101"/>
        <v>0</v>
      </c>
      <c r="AA252" s="2">
        <f t="shared" si="113"/>
        <v>21440.378305409227</v>
      </c>
      <c r="AB252" s="2">
        <f t="shared" si="102"/>
        <v>1.2233221675935995</v>
      </c>
      <c r="AC252" s="2"/>
      <c r="AD252" s="2">
        <f t="shared" si="103"/>
        <v>133.240996</v>
      </c>
      <c r="AE252" s="2">
        <f t="shared" si="104"/>
        <v>-1.1476051340916205</v>
      </c>
      <c r="AF252" s="2">
        <f t="shared" si="105"/>
        <v>0.99959889690903547</v>
      </c>
      <c r="AG252" s="2">
        <f t="shared" si="120"/>
        <v>0.1213284483256285</v>
      </c>
      <c r="AH252" s="2">
        <f t="shared" si="114"/>
        <v>3.2319093233837103E-2</v>
      </c>
      <c r="AI252" s="2">
        <f t="shared" si="115"/>
        <v>0.26637687763958867</v>
      </c>
      <c r="AJ252" s="2">
        <f t="shared" si="116"/>
        <v>9.9171149849828111E-2</v>
      </c>
      <c r="AK252" s="2">
        <f t="shared" si="106"/>
        <v>793.95018308146246</v>
      </c>
      <c r="AL252" s="2">
        <f t="shared" si="117"/>
        <v>6.9205048771439222</v>
      </c>
      <c r="AM252" s="2">
        <f t="shared" si="107"/>
        <v>2456.853237714477</v>
      </c>
      <c r="AN252" s="2">
        <f t="shared" si="118"/>
        <v>0.82502951364587473</v>
      </c>
      <c r="AO252">
        <f t="shared" si="119"/>
        <v>45.111436608715088</v>
      </c>
    </row>
    <row r="253" spans="9:41" x14ac:dyDescent="0.25">
      <c r="I253">
        <v>260</v>
      </c>
      <c r="J253" s="2">
        <f t="shared" si="91"/>
        <v>810.00138314499361</v>
      </c>
      <c r="K253" s="2">
        <f t="shared" si="92"/>
        <v>2486.1843261097952</v>
      </c>
      <c r="L253" s="2">
        <f t="shared" si="93"/>
        <v>299.61059843447521</v>
      </c>
      <c r="M253" s="2">
        <f t="shared" si="94"/>
        <v>0</v>
      </c>
      <c r="N253" s="2">
        <f t="shared" si="95"/>
        <v>0</v>
      </c>
      <c r="O253">
        <v>260</v>
      </c>
      <c r="P253" s="2">
        <f t="shared" si="108"/>
        <v>6055.8387991172067</v>
      </c>
      <c r="Q253" s="2">
        <f t="shared" si="109"/>
        <v>18587.538017966188</v>
      </c>
      <c r="R253" s="2">
        <f t="shared" si="110"/>
        <v>2239.9881338245023</v>
      </c>
      <c r="S253" s="2">
        <f t="shared" si="96"/>
        <v>0</v>
      </c>
      <c r="T253" s="2">
        <f t="shared" si="97"/>
        <v>0</v>
      </c>
      <c r="U253" s="2">
        <f t="shared" si="98"/>
        <v>0</v>
      </c>
      <c r="V253" s="2">
        <f t="shared" si="99"/>
        <v>0</v>
      </c>
      <c r="W253" s="2">
        <f t="shared" si="111"/>
        <v>7066.3179611871465</v>
      </c>
      <c r="X253" s="2">
        <f t="shared" si="100"/>
        <v>3.7260930669438177</v>
      </c>
      <c r="Y253" s="2">
        <f t="shared" si="112"/>
        <v>0</v>
      </c>
      <c r="Z253" s="2">
        <f t="shared" si="101"/>
        <v>0</v>
      </c>
      <c r="AA253" s="2">
        <f t="shared" si="113"/>
        <v>21689.060443575607</v>
      </c>
      <c r="AB253" s="2">
        <f t="shared" si="102"/>
        <v>1.2139649125187895</v>
      </c>
      <c r="AC253" s="2"/>
      <c r="AD253" s="2">
        <f t="shared" si="103"/>
        <v>133.75543999999999</v>
      </c>
      <c r="AE253" s="2">
        <f t="shared" si="104"/>
        <v>-1.1579881656804731</v>
      </c>
      <c r="AF253" s="2">
        <f t="shared" si="105"/>
        <v>0.9995916070557832</v>
      </c>
      <c r="AG253" s="2">
        <f t="shared" si="120"/>
        <v>0.12039694736880896</v>
      </c>
      <c r="AH253" s="2">
        <f t="shared" si="114"/>
        <v>3.2311846538916403E-2</v>
      </c>
      <c r="AI253" s="2">
        <f t="shared" si="115"/>
        <v>0.2683776228971681</v>
      </c>
      <c r="AJ253" s="2">
        <f t="shared" si="116"/>
        <v>9.9169016349254263E-2</v>
      </c>
      <c r="AK253" s="2">
        <f t="shared" si="106"/>
        <v>803.18207002781469</v>
      </c>
      <c r="AL253" s="2">
        <f t="shared" si="117"/>
        <v>6.8193131171789299</v>
      </c>
      <c r="AM253" s="2">
        <f t="shared" si="107"/>
        <v>2485.4210141539625</v>
      </c>
      <c r="AN253" s="2">
        <f t="shared" si="118"/>
        <v>0.76331195583279576</v>
      </c>
      <c r="AO253">
        <f t="shared" si="119"/>
        <v>45.275457948605357</v>
      </c>
    </row>
    <row r="254" spans="9:41" x14ac:dyDescent="0.25">
      <c r="I254">
        <v>261</v>
      </c>
      <c r="J254" s="2">
        <f t="shared" si="91"/>
        <v>819.2042621545595</v>
      </c>
      <c r="K254" s="2">
        <f t="shared" si="92"/>
        <v>2514.9133997974645</v>
      </c>
      <c r="L254" s="2">
        <f t="shared" si="93"/>
        <v>299.87722849258256</v>
      </c>
      <c r="M254" s="2">
        <f t="shared" si="94"/>
        <v>0</v>
      </c>
      <c r="N254" s="2">
        <f t="shared" si="95"/>
        <v>0</v>
      </c>
      <c r="O254">
        <v>261</v>
      </c>
      <c r="P254" s="2">
        <f t="shared" si="108"/>
        <v>6101.1765092055903</v>
      </c>
      <c r="Q254" s="2">
        <f t="shared" si="109"/>
        <v>18730.286530950343</v>
      </c>
      <c r="R254" s="2">
        <f t="shared" si="110"/>
        <v>2233.3915808892975</v>
      </c>
      <c r="S254" s="2">
        <f t="shared" si="96"/>
        <v>0</v>
      </c>
      <c r="T254" s="2">
        <f t="shared" si="97"/>
        <v>0</v>
      </c>
      <c r="U254" s="2">
        <f t="shared" si="98"/>
        <v>0</v>
      </c>
      <c r="V254" s="2">
        <f t="shared" si="99"/>
        <v>0</v>
      </c>
      <c r="W254" s="2">
        <f t="shared" si="111"/>
        <v>7146.602354020446</v>
      </c>
      <c r="X254" s="2">
        <f t="shared" si="100"/>
        <v>3.6984045503148448</v>
      </c>
      <c r="Y254" s="2">
        <f t="shared" si="112"/>
        <v>0</v>
      </c>
      <c r="Z254" s="2">
        <f t="shared" si="101"/>
        <v>0</v>
      </c>
      <c r="AA254" s="2">
        <f t="shared" si="113"/>
        <v>21939.688125986744</v>
      </c>
      <c r="AB254" s="2">
        <f t="shared" si="102"/>
        <v>1.2047129618990995</v>
      </c>
      <c r="AC254" s="2"/>
      <c r="AD254" s="2">
        <f t="shared" si="103"/>
        <v>134.26988399999999</v>
      </c>
      <c r="AE254" s="2">
        <f t="shared" si="104"/>
        <v>-1.1682520808561236</v>
      </c>
      <c r="AF254" s="2">
        <f t="shared" si="105"/>
        <v>0.99958433633578359</v>
      </c>
      <c r="AG254" s="2">
        <f t="shared" si="120"/>
        <v>0.1194761327950483</v>
      </c>
      <c r="AH254" s="2">
        <f t="shared" si="114"/>
        <v>3.2304776605598023E-2</v>
      </c>
      <c r="AI254" s="2">
        <f t="shared" si="115"/>
        <v>0.27038686179284249</v>
      </c>
      <c r="AJ254" s="2">
        <f t="shared" si="116"/>
        <v>9.9167000950596954E-2</v>
      </c>
      <c r="AK254" s="2">
        <f t="shared" si="106"/>
        <v>812.48524532357794</v>
      </c>
      <c r="AL254" s="2">
        <f t="shared" si="117"/>
        <v>6.7190168309815501</v>
      </c>
      <c r="AM254" s="2">
        <f t="shared" si="107"/>
        <v>2514.2093900917462</v>
      </c>
      <c r="AN254" s="2">
        <f t="shared" si="118"/>
        <v>0.70400970571838983</v>
      </c>
      <c r="AO254">
        <f t="shared" si="119"/>
        <v>45.4396498116107</v>
      </c>
    </row>
    <row r="255" spans="9:41" x14ac:dyDescent="0.25">
      <c r="I255">
        <v>262</v>
      </c>
      <c r="J255" s="2">
        <f t="shared" si="91"/>
        <v>828.47959359032484</v>
      </c>
      <c r="K255" s="2">
        <f t="shared" si="92"/>
        <v>2543.866334004294</v>
      </c>
      <c r="L255" s="2">
        <f t="shared" si="93"/>
        <v>300.14203440295239</v>
      </c>
      <c r="M255" s="2">
        <f t="shared" si="94"/>
        <v>0</v>
      </c>
      <c r="N255" s="2">
        <f t="shared" si="95"/>
        <v>0</v>
      </c>
      <c r="O255">
        <v>262</v>
      </c>
      <c r="P255" s="2">
        <f t="shared" si="108"/>
        <v>6146.7056733059108</v>
      </c>
      <c r="Q255" s="2">
        <f t="shared" si="109"/>
        <v>18873.606240068904</v>
      </c>
      <c r="R255" s="2">
        <f t="shared" si="110"/>
        <v>2226.831849493306</v>
      </c>
      <c r="S255" s="2">
        <f t="shared" si="96"/>
        <v>0</v>
      </c>
      <c r="T255" s="2">
        <f t="shared" si="97"/>
        <v>0</v>
      </c>
      <c r="U255" s="2">
        <f t="shared" si="98"/>
        <v>0</v>
      </c>
      <c r="V255" s="2">
        <f t="shared" si="99"/>
        <v>0</v>
      </c>
      <c r="W255" s="2">
        <f t="shared" si="111"/>
        <v>7227.5188098245444</v>
      </c>
      <c r="X255" s="2">
        <f t="shared" si="100"/>
        <v>3.6710101578336953</v>
      </c>
      <c r="Y255" s="2">
        <f t="shared" si="112"/>
        <v>0</v>
      </c>
      <c r="Z255" s="2">
        <f t="shared" si="101"/>
        <v>0</v>
      </c>
      <c r="AA255" s="2">
        <f t="shared" si="113"/>
        <v>22192.268730504264</v>
      </c>
      <c r="AB255" s="2">
        <f t="shared" si="102"/>
        <v>1.1955647837992418</v>
      </c>
      <c r="AC255" s="2"/>
      <c r="AD255" s="2">
        <f t="shared" si="103"/>
        <v>134.78432800000002</v>
      </c>
      <c r="AE255" s="2">
        <f t="shared" si="104"/>
        <v>-1.1783986947147604</v>
      </c>
      <c r="AF255" s="2">
        <f t="shared" si="105"/>
        <v>0.99957708567989778</v>
      </c>
      <c r="AG255" s="2">
        <f t="shared" si="120"/>
        <v>0.11856584176521595</v>
      </c>
      <c r="AH255" s="2">
        <f t="shared" si="114"/>
        <v>3.2297878967238541E-2</v>
      </c>
      <c r="AI255" s="2">
        <f t="shared" si="115"/>
        <v>0.27240458538804785</v>
      </c>
      <c r="AJ255" s="2">
        <f t="shared" si="116"/>
        <v>9.9165100081069157E-2</v>
      </c>
      <c r="AK255" s="2">
        <f t="shared" si="106"/>
        <v>821.85998315471159</v>
      </c>
      <c r="AL255" s="2">
        <f t="shared" si="117"/>
        <v>6.6196104356132697</v>
      </c>
      <c r="AM255" s="2">
        <f t="shared" si="107"/>
        <v>2543.2192139874373</v>
      </c>
      <c r="AN255" s="2">
        <f t="shared" si="118"/>
        <v>0.64712001685646015</v>
      </c>
      <c r="AO255">
        <f t="shared" si="119"/>
        <v>45.604008748746445</v>
      </c>
    </row>
    <row r="256" spans="9:41" x14ac:dyDescent="0.25">
      <c r="I256">
        <v>263</v>
      </c>
      <c r="J256" s="2">
        <f t="shared" si="91"/>
        <v>837.8276461580823</v>
      </c>
      <c r="K256" s="2">
        <f t="shared" si="92"/>
        <v>2573.0439745804733</v>
      </c>
      <c r="L256" s="2">
        <f t="shared" si="93"/>
        <v>300.4050327675759</v>
      </c>
      <c r="M256" s="2">
        <f t="shared" si="94"/>
        <v>0</v>
      </c>
      <c r="N256" s="2">
        <f t="shared" si="95"/>
        <v>0</v>
      </c>
      <c r="O256">
        <v>263</v>
      </c>
      <c r="P256" s="2">
        <f t="shared" si="108"/>
        <v>6192.4260935500743</v>
      </c>
      <c r="Q256" s="2">
        <f t="shared" si="109"/>
        <v>19017.496881497733</v>
      </c>
      <c r="R256" s="2">
        <f t="shared" si="110"/>
        <v>2220.3086423251198</v>
      </c>
      <c r="S256" s="2">
        <f t="shared" si="96"/>
        <v>0</v>
      </c>
      <c r="T256" s="2">
        <f t="shared" si="97"/>
        <v>0</v>
      </c>
      <c r="U256" s="2">
        <f t="shared" si="98"/>
        <v>0</v>
      </c>
      <c r="V256" s="2">
        <f t="shared" si="99"/>
        <v>0</v>
      </c>
      <c r="W256" s="2">
        <f t="shared" si="111"/>
        <v>7309.0696727442973</v>
      </c>
      <c r="X256" s="2">
        <f t="shared" si="100"/>
        <v>3.6439060592782719</v>
      </c>
      <c r="Y256" s="2">
        <f t="shared" si="112"/>
        <v>0</v>
      </c>
      <c r="Z256" s="2">
        <f t="shared" si="101"/>
        <v>0</v>
      </c>
      <c r="AA256" s="2">
        <f t="shared" si="113"/>
        <v>22446.809636185175</v>
      </c>
      <c r="AB256" s="2">
        <f t="shared" si="102"/>
        <v>1.1865188728319596</v>
      </c>
      <c r="AC256" s="2"/>
      <c r="AD256" s="2">
        <f t="shared" si="103"/>
        <v>135.29877200000001</v>
      </c>
      <c r="AE256" s="2">
        <f t="shared" si="104"/>
        <v>-1.1884297879107699</v>
      </c>
      <c r="AF256" s="2">
        <f t="shared" si="105"/>
        <v>0.99956985597363224</v>
      </c>
      <c r="AG256" s="2">
        <f t="shared" si="120"/>
        <v>0.11766591453008547</v>
      </c>
      <c r="AH256" s="2">
        <f t="shared" si="114"/>
        <v>3.2291149282095075E-2</v>
      </c>
      <c r="AI256" s="2">
        <f t="shared" si="115"/>
        <v>0.27443078491383072</v>
      </c>
      <c r="AJ256" s="2">
        <f t="shared" si="116"/>
        <v>9.9163310275823355E-2</v>
      </c>
      <c r="AK256" s="2">
        <f t="shared" si="106"/>
        <v>831.30655770717397</v>
      </c>
      <c r="AL256" s="2">
        <f t="shared" si="117"/>
        <v>6.5210884509082838</v>
      </c>
      <c r="AM256" s="2">
        <f t="shared" si="107"/>
        <v>2572.4513343006424</v>
      </c>
      <c r="AN256" s="2">
        <f t="shared" si="118"/>
        <v>0.5926402798311069</v>
      </c>
      <c r="AO256">
        <f t="shared" si="119"/>
        <v>45.768531391771049</v>
      </c>
    </row>
    <row r="257" spans="9:41" x14ac:dyDescent="0.25">
      <c r="I257">
        <v>264</v>
      </c>
      <c r="J257" s="2">
        <f t="shared" si="91"/>
        <v>847.24868866445195</v>
      </c>
      <c r="K257" s="2">
        <f t="shared" si="92"/>
        <v>2602.4471675106329</v>
      </c>
      <c r="L257" s="2">
        <f t="shared" si="93"/>
        <v>300.66623999999996</v>
      </c>
      <c r="M257" s="2">
        <f t="shared" si="94"/>
        <v>0</v>
      </c>
      <c r="N257" s="2">
        <f t="shared" si="95"/>
        <v>0</v>
      </c>
      <c r="O257">
        <v>264</v>
      </c>
      <c r="P257" s="2">
        <f t="shared" si="108"/>
        <v>6238.337575810383</v>
      </c>
      <c r="Q257" s="2">
        <f t="shared" si="109"/>
        <v>19161.958196399919</v>
      </c>
      <c r="R257" s="2">
        <f t="shared" si="110"/>
        <v>2213.8216651905209</v>
      </c>
      <c r="S257" s="2">
        <f t="shared" si="96"/>
        <v>0</v>
      </c>
      <c r="T257" s="2">
        <f t="shared" si="97"/>
        <v>0</v>
      </c>
      <c r="U257" s="2">
        <f t="shared" si="98"/>
        <v>0</v>
      </c>
      <c r="V257" s="2">
        <f t="shared" si="99"/>
        <v>0</v>
      </c>
      <c r="W257" s="2">
        <f t="shared" si="111"/>
        <v>7391.2572878041483</v>
      </c>
      <c r="X257" s="2">
        <f t="shared" si="100"/>
        <v>3.6170884774520675</v>
      </c>
      <c r="Y257" s="2">
        <f t="shared" si="112"/>
        <v>0</v>
      </c>
      <c r="Z257" s="2">
        <f t="shared" si="101"/>
        <v>0</v>
      </c>
      <c r="AA257" s="2">
        <f t="shared" si="113"/>
        <v>22703.318223259335</v>
      </c>
      <c r="AB257" s="2">
        <f t="shared" si="102"/>
        <v>1.1775737496473277</v>
      </c>
      <c r="AC257" s="2"/>
      <c r="AD257" s="2">
        <f t="shared" si="103"/>
        <v>135.81321600000001</v>
      </c>
      <c r="AE257" s="2">
        <f t="shared" si="104"/>
        <v>-1.1983471074380168</v>
      </c>
      <c r="AF257" s="2">
        <f t="shared" si="105"/>
        <v>0.99956264805889516</v>
      </c>
      <c r="AG257" s="2">
        <f t="shared" si="120"/>
        <v>0.11677619436024281</v>
      </c>
      <c r="AH257" s="2">
        <f t="shared" si="114"/>
        <v>3.2284583329435658E-2</v>
      </c>
      <c r="AI257" s="2">
        <f t="shared" si="115"/>
        <v>0.27646545176700116</v>
      </c>
      <c r="AJ257" s="2">
        <f t="shared" si="116"/>
        <v>9.9161628174446556E-2</v>
      </c>
      <c r="AK257" s="2">
        <f t="shared" si="106"/>
        <v>840.82524316692491</v>
      </c>
      <c r="AL257" s="2">
        <f t="shared" si="117"/>
        <v>6.4234454975270809</v>
      </c>
      <c r="AM257" s="2">
        <f t="shared" si="107"/>
        <v>2601.9065994909715</v>
      </c>
      <c r="AN257" s="2">
        <f t="shared" si="118"/>
        <v>0.54056801966145784</v>
      </c>
      <c r="AO257">
        <f t="shared" si="119"/>
        <v>45.933214451017655</v>
      </c>
    </row>
    <row r="258" spans="9:41" x14ac:dyDescent="0.25">
      <c r="I258">
        <v>265</v>
      </c>
      <c r="J258" s="2">
        <f t="shared" si="91"/>
        <v>856.74299001497775</v>
      </c>
      <c r="K258" s="2">
        <f t="shared" si="92"/>
        <v>2632.0767589112988</v>
      </c>
      <c r="L258" s="2">
        <f t="shared" si="93"/>
        <v>300.92567232788809</v>
      </c>
      <c r="M258" s="2">
        <f t="shared" si="94"/>
        <v>0</v>
      </c>
      <c r="N258" s="2">
        <f t="shared" si="95"/>
        <v>0</v>
      </c>
      <c r="O258">
        <v>265</v>
      </c>
      <c r="P258" s="2">
        <f t="shared" si="108"/>
        <v>6284.4399296150004</v>
      </c>
      <c r="Q258" s="2">
        <f t="shared" si="109"/>
        <v>19306.989930813004</v>
      </c>
      <c r="R258" s="2">
        <f t="shared" si="110"/>
        <v>2207.370626972458</v>
      </c>
      <c r="S258" s="2">
        <f t="shared" si="96"/>
        <v>0</v>
      </c>
      <c r="T258" s="2">
        <f t="shared" si="97"/>
        <v>0</v>
      </c>
      <c r="U258" s="2">
        <f t="shared" si="98"/>
        <v>0</v>
      </c>
      <c r="V258" s="2">
        <f t="shared" si="99"/>
        <v>0</v>
      </c>
      <c r="W258" s="2">
        <f t="shared" si="111"/>
        <v>7474.0840008915438</v>
      </c>
      <c r="X258" s="2">
        <f t="shared" si="100"/>
        <v>3.5905536876223043</v>
      </c>
      <c r="Y258" s="2">
        <f t="shared" si="112"/>
        <v>0</v>
      </c>
      <c r="Z258" s="2">
        <f t="shared" si="101"/>
        <v>0</v>
      </c>
      <c r="AA258" s="2">
        <f t="shared" si="113"/>
        <v>22961.801873107233</v>
      </c>
      <c r="AB258" s="2">
        <f t="shared" si="102"/>
        <v>1.1687279604319871</v>
      </c>
      <c r="AC258" s="2"/>
      <c r="AD258" s="2">
        <f t="shared" si="103"/>
        <v>136.32766000000001</v>
      </c>
      <c r="AE258" s="2">
        <f t="shared" si="104"/>
        <v>-1.2081523673905308</v>
      </c>
      <c r="AF258" s="2">
        <f t="shared" si="105"/>
        <v>0.99955546273568585</v>
      </c>
      <c r="AG258" s="2">
        <f t="shared" si="120"/>
        <v>0.1158965274778424</v>
      </c>
      <c r="AH258" s="2">
        <f t="shared" si="114"/>
        <v>3.2278177005783767E-2</v>
      </c>
      <c r="AI258" s="2">
        <f t="shared" si="115"/>
        <v>0.27850857750638686</v>
      </c>
      <c r="AJ258" s="2">
        <f t="shared" si="116"/>
        <v>9.9160050517579465E-2</v>
      </c>
      <c r="AK258" s="2">
        <f t="shared" si="106"/>
        <v>850.41631371992378</v>
      </c>
      <c r="AL258" s="2">
        <f t="shared" si="117"/>
        <v>6.3266762950540096</v>
      </c>
      <c r="AM258" s="2">
        <f t="shared" si="107"/>
        <v>2631.5858580180338</v>
      </c>
      <c r="AN258" s="2">
        <f t="shared" si="118"/>
        <v>0.49090089326515007</v>
      </c>
      <c r="AO258">
        <f t="shared" si="119"/>
        <v>46.098054713291489</v>
      </c>
    </row>
    <row r="259" spans="9:41" x14ac:dyDescent="0.25">
      <c r="I259">
        <v>266</v>
      </c>
      <c r="J259" s="2">
        <f t="shared" si="91"/>
        <v>866.31081921226746</v>
      </c>
      <c r="K259" s="2">
        <f t="shared" si="92"/>
        <v>2661.9335950284171</v>
      </c>
      <c r="L259" s="2">
        <f t="shared" si="93"/>
        <v>301.18334579554062</v>
      </c>
      <c r="M259" s="2">
        <f t="shared" si="94"/>
        <v>0</v>
      </c>
      <c r="N259" s="2">
        <f t="shared" si="95"/>
        <v>0</v>
      </c>
      <c r="O259">
        <v>266</v>
      </c>
      <c r="P259" s="2">
        <f t="shared" si="108"/>
        <v>6330.732968065643</v>
      </c>
      <c r="Q259" s="2">
        <f t="shared" si="109"/>
        <v>19452.591835539279</v>
      </c>
      <c r="R259" s="2">
        <f t="shared" si="110"/>
        <v>2200.9552395916144</v>
      </c>
      <c r="S259" s="2">
        <f t="shared" si="96"/>
        <v>0</v>
      </c>
      <c r="T259" s="2">
        <f t="shared" si="97"/>
        <v>0</v>
      </c>
      <c r="U259" s="2">
        <f t="shared" si="98"/>
        <v>0</v>
      </c>
      <c r="V259" s="2">
        <f t="shared" si="99"/>
        <v>0</v>
      </c>
      <c r="W259" s="2">
        <f t="shared" si="111"/>
        <v>7557.5521587406956</v>
      </c>
      <c r="X259" s="2">
        <f t="shared" si="100"/>
        <v>3.5642980169505756</v>
      </c>
      <c r="Y259" s="2">
        <f t="shared" si="112"/>
        <v>0</v>
      </c>
      <c r="Z259" s="2">
        <f t="shared" si="101"/>
        <v>0</v>
      </c>
      <c r="AA259" s="2">
        <f t="shared" si="113"/>
        <v>23222.26796823839</v>
      </c>
      <c r="AB259" s="2">
        <f t="shared" si="102"/>
        <v>1.1599800764181534</v>
      </c>
      <c r="AC259" s="2"/>
      <c r="AD259" s="2">
        <f t="shared" si="103"/>
        <v>136.84210400000001</v>
      </c>
      <c r="AE259" s="2">
        <f t="shared" si="104"/>
        <v>-1.2178472497032056</v>
      </c>
      <c r="AF259" s="2">
        <f t="shared" si="105"/>
        <v>0.99954830076372003</v>
      </c>
      <c r="AG259" s="2">
        <f t="shared" si="120"/>
        <v>0.11502676299015607</v>
      </c>
      <c r="AH259" s="2">
        <f t="shared" si="114"/>
        <v>3.2271926321291985E-2</v>
      </c>
      <c r="AI259" s="2">
        <f t="shared" si="115"/>
        <v>0.28056015384918553</v>
      </c>
      <c r="AJ259" s="2">
        <f t="shared" si="116"/>
        <v>9.9158574143654921E-2</v>
      </c>
      <c r="AK259" s="2">
        <f t="shared" si="106"/>
        <v>860.08004355212961</v>
      </c>
      <c r="AL259" s="2">
        <f t="shared" si="117"/>
        <v>6.2307756601378461</v>
      </c>
      <c r="AM259" s="2">
        <f t="shared" si="107"/>
        <v>2661.4899583414381</v>
      </c>
      <c r="AN259" s="2">
        <f t="shared" si="118"/>
        <v>0.44363668697904463</v>
      </c>
      <c r="AO259">
        <f t="shared" si="119"/>
        <v>46.263049039830918</v>
      </c>
    </row>
    <row r="260" spans="9:41" x14ac:dyDescent="0.25">
      <c r="I260">
        <v>267</v>
      </c>
      <c r="J260" s="2">
        <f t="shared" si="91"/>
        <v>875.95244535417601</v>
      </c>
      <c r="K260" s="2">
        <f t="shared" si="92"/>
        <v>2692.0185222349278</v>
      </c>
      <c r="L260" s="2">
        <f t="shared" si="93"/>
        <v>301.43927626637588</v>
      </c>
      <c r="M260" s="2">
        <f t="shared" si="94"/>
        <v>0</v>
      </c>
      <c r="N260" s="2">
        <f t="shared" si="95"/>
        <v>0</v>
      </c>
      <c r="O260">
        <v>267</v>
      </c>
      <c r="P260" s="2">
        <f t="shared" si="108"/>
        <v>6377.2165077574309</v>
      </c>
      <c r="Q260" s="2">
        <f t="shared" si="109"/>
        <v>19598.763666038896</v>
      </c>
      <c r="R260" s="2">
        <f t="shared" si="110"/>
        <v>2194.575217967591</v>
      </c>
      <c r="S260" s="2">
        <f t="shared" si="96"/>
        <v>0</v>
      </c>
      <c r="T260" s="2">
        <f t="shared" si="97"/>
        <v>0</v>
      </c>
      <c r="U260" s="2">
        <f t="shared" si="98"/>
        <v>0</v>
      </c>
      <c r="V260" s="2">
        <f t="shared" si="99"/>
        <v>0</v>
      </c>
      <c r="W260" s="2">
        <f t="shared" si="111"/>
        <v>7641.6641089167424</v>
      </c>
      <c r="X260" s="2">
        <f t="shared" si="100"/>
        <v>3.5383178439169725</v>
      </c>
      <c r="Y260" s="2">
        <f t="shared" si="112"/>
        <v>0</v>
      </c>
      <c r="Z260" s="2">
        <f t="shared" si="101"/>
        <v>0</v>
      </c>
      <c r="AA260" s="2">
        <f t="shared" si="113"/>
        <v>23484.723892270213</v>
      </c>
      <c r="AB260" s="2">
        <f t="shared" si="102"/>
        <v>1.1513286934022471</v>
      </c>
      <c r="AC260" s="2"/>
      <c r="AD260" s="2">
        <f t="shared" si="103"/>
        <v>137.356548</v>
      </c>
      <c r="AE260" s="2">
        <f t="shared" si="104"/>
        <v>-1.2274334048731221</v>
      </c>
      <c r="AF260" s="2">
        <f t="shared" si="105"/>
        <v>0.99954116286399053</v>
      </c>
      <c r="AG260" s="2">
        <f t="shared" si="120"/>
        <v>0.11416675282486055</v>
      </c>
      <c r="AH260" s="2">
        <f t="shared" si="114"/>
        <v>3.226582739623985E-2</v>
      </c>
      <c r="AI260" s="2">
        <f t="shared" si="115"/>
        <v>0.28262017266741213</v>
      </c>
      <c r="AJ260" s="2">
        <f t="shared" si="116"/>
        <v>9.9157195985750929E-2</v>
      </c>
      <c r="AK260" s="2">
        <f t="shared" si="106"/>
        <v>869.81670684950188</v>
      </c>
      <c r="AL260" s="2">
        <f t="shared" si="117"/>
        <v>6.1357385046740962</v>
      </c>
      <c r="AM260" s="2">
        <f t="shared" si="107"/>
        <v>2691.6197489207921</v>
      </c>
      <c r="AN260" s="2">
        <f t="shared" si="118"/>
        <v>0.39877331413564093</v>
      </c>
      <c r="AO260">
        <f t="shared" si="119"/>
        <v>46.428194364330054</v>
      </c>
    </row>
    <row r="261" spans="9:41" x14ac:dyDescent="0.25">
      <c r="I261">
        <v>268</v>
      </c>
      <c r="J261" s="2">
        <f t="shared" si="91"/>
        <v>885.66813763202799</v>
      </c>
      <c r="K261" s="2">
        <f t="shared" si="92"/>
        <v>2722.3323870284012</v>
      </c>
      <c r="L261" s="2">
        <f t="shared" si="93"/>
        <v>301.69347942537132</v>
      </c>
      <c r="M261" s="2">
        <f t="shared" si="94"/>
        <v>0</v>
      </c>
      <c r="N261" s="2">
        <f t="shared" si="95"/>
        <v>0</v>
      </c>
      <c r="O261">
        <v>268</v>
      </c>
      <c r="P261" s="2">
        <f t="shared" si="108"/>
        <v>6423.8903687008215</v>
      </c>
      <c r="Q261" s="2">
        <f t="shared" si="109"/>
        <v>19745.505182325818</v>
      </c>
      <c r="R261" s="2">
        <f t="shared" si="110"/>
        <v>2188.2302799806598</v>
      </c>
      <c r="S261" s="2">
        <f t="shared" si="96"/>
        <v>0</v>
      </c>
      <c r="T261" s="2">
        <f t="shared" si="97"/>
        <v>0</v>
      </c>
      <c r="U261" s="2">
        <f t="shared" si="98"/>
        <v>0</v>
      </c>
      <c r="V261" s="2">
        <f t="shared" si="99"/>
        <v>0</v>
      </c>
      <c r="W261" s="2">
        <f t="shared" si="111"/>
        <v>7726.4221998002286</v>
      </c>
      <c r="X261" s="2">
        <f t="shared" si="100"/>
        <v>3.5126095977387464</v>
      </c>
      <c r="Y261" s="2">
        <f t="shared" si="112"/>
        <v>0</v>
      </c>
      <c r="Z261" s="2">
        <f t="shared" si="101"/>
        <v>0</v>
      </c>
      <c r="AA261" s="2">
        <f t="shared" si="113"/>
        <v>23749.177029907361</v>
      </c>
      <c r="AB261" s="2">
        <f t="shared" si="102"/>
        <v>1.142772431272995</v>
      </c>
      <c r="AC261" s="2"/>
      <c r="AD261" s="2">
        <f t="shared" si="103"/>
        <v>137.870992</v>
      </c>
      <c r="AE261" s="2">
        <f t="shared" si="104"/>
        <v>-1.236912452662063</v>
      </c>
      <c r="AF261" s="2">
        <f t="shared" si="105"/>
        <v>0.99953404972026927</v>
      </c>
      <c r="AG261" s="2">
        <f t="shared" si="120"/>
        <v>0.11331635166701221</v>
      </c>
      <c r="AH261" s="2">
        <f t="shared" si="114"/>
        <v>3.2259876457651299E-2</v>
      </c>
      <c r="AI261" s="2">
        <f t="shared" si="115"/>
        <v>0.28468862598443989</v>
      </c>
      <c r="AJ261" s="2">
        <f t="shared" si="116"/>
        <v>9.9155913068554133E-2</v>
      </c>
      <c r="AK261" s="2">
        <f t="shared" si="106"/>
        <v>879.62657779799997</v>
      </c>
      <c r="AL261" s="2">
        <f t="shared" si="117"/>
        <v>6.0415598340280017</v>
      </c>
      <c r="AM261" s="2">
        <f t="shared" si="107"/>
        <v>2721.9760782157073</v>
      </c>
      <c r="AN261" s="2">
        <f t="shared" si="118"/>
        <v>0.35630881269375575</v>
      </c>
      <c r="AO261">
        <f t="shared" si="119"/>
        <v>46.593487691020755</v>
      </c>
    </row>
    <row r="262" spans="9:41" x14ac:dyDescent="0.25">
      <c r="I262">
        <v>269</v>
      </c>
      <c r="J262" s="2">
        <f t="shared" si="91"/>
        <v>895.45816532888011</v>
      </c>
      <c r="K262" s="2">
        <f t="shared" si="92"/>
        <v>2752.876036028712</v>
      </c>
      <c r="L262" s="2">
        <f t="shared" si="93"/>
        <v>301.945970781467</v>
      </c>
      <c r="M262" s="2">
        <f t="shared" si="94"/>
        <v>0</v>
      </c>
      <c r="N262" s="2">
        <f t="shared" si="95"/>
        <v>0</v>
      </c>
      <c r="O262">
        <v>269</v>
      </c>
      <c r="P262" s="2">
        <f t="shared" si="108"/>
        <v>6470.7543742455682</v>
      </c>
      <c r="Q262" s="2">
        <f t="shared" si="109"/>
        <v>19892.816148866361</v>
      </c>
      <c r="R262" s="2">
        <f t="shared" si="110"/>
        <v>2181.9201464341018</v>
      </c>
      <c r="S262" s="2">
        <f t="shared" si="96"/>
        <v>0</v>
      </c>
      <c r="T262" s="2">
        <f t="shared" si="97"/>
        <v>0</v>
      </c>
      <c r="U262" s="2">
        <f t="shared" si="98"/>
        <v>0</v>
      </c>
      <c r="V262" s="2">
        <f t="shared" si="99"/>
        <v>0</v>
      </c>
      <c r="W262" s="2">
        <f t="shared" si="111"/>
        <v>7811.8287805719574</v>
      </c>
      <c r="X262" s="2">
        <f t="shared" si="100"/>
        <v>3.487169757784359</v>
      </c>
      <c r="Y262" s="2">
        <f t="shared" si="112"/>
        <v>0</v>
      </c>
      <c r="Z262" s="2">
        <f t="shared" si="101"/>
        <v>0</v>
      </c>
      <c r="AA262" s="2">
        <f t="shared" si="113"/>
        <v>24015.634766921441</v>
      </c>
      <c r="AB262" s="2">
        <f t="shared" si="102"/>
        <v>1.1343099335488454</v>
      </c>
      <c r="AC262" s="2"/>
      <c r="AD262" s="2">
        <f t="shared" si="103"/>
        <v>138.385436</v>
      </c>
      <c r="AE262" s="2">
        <f t="shared" si="104"/>
        <v>-1.24628598278078</v>
      </c>
      <c r="AF262" s="2">
        <f t="shared" si="105"/>
        <v>0.99952696198054936</v>
      </c>
      <c r="AG262" s="2">
        <f t="shared" si="120"/>
        <v>0.11247541689765873</v>
      </c>
      <c r="AH262" s="2">
        <f t="shared" si="114"/>
        <v>3.2254069836027188E-2</v>
      </c>
      <c r="AI262" s="2">
        <f t="shared" si="115"/>
        <v>0.28676550597163053</v>
      </c>
      <c r="AJ262" s="2">
        <f t="shared" si="116"/>
        <v>9.9154722505429213E-2</v>
      </c>
      <c r="AK262" s="2">
        <f t="shared" si="106"/>
        <v>889.5099305835829</v>
      </c>
      <c r="AL262" s="2">
        <f t="shared" si="117"/>
        <v>5.9482347452971807</v>
      </c>
      <c r="AM262" s="2">
        <f t="shared" si="107"/>
        <v>2752.5597946857897</v>
      </c>
      <c r="AN262" s="2">
        <f t="shared" si="118"/>
        <v>0.3162413429220477</v>
      </c>
      <c r="AO262">
        <f t="shared" si="119"/>
        <v>46.758926092812025</v>
      </c>
    </row>
    <row r="263" spans="9:41" x14ac:dyDescent="0.25">
      <c r="I263">
        <v>270</v>
      </c>
      <c r="J263" s="2">
        <f t="shared" si="91"/>
        <v>905.32279781782267</v>
      </c>
      <c r="K263" s="2">
        <f t="shared" si="92"/>
        <v>2783.6503159757835</v>
      </c>
      <c r="L263" s="2">
        <f t="shared" si="93"/>
        <v>302.19676566993104</v>
      </c>
      <c r="M263" s="2">
        <f t="shared" si="94"/>
        <v>0</v>
      </c>
      <c r="N263" s="2">
        <f t="shared" si="95"/>
        <v>0</v>
      </c>
      <c r="O263">
        <v>270</v>
      </c>
      <c r="P263" s="2">
        <f t="shared" si="108"/>
        <v>6517.8083510066581</v>
      </c>
      <c r="Q263" s="2">
        <f t="shared" si="109"/>
        <v>20040.696334480515</v>
      </c>
      <c r="R263" s="2">
        <f t="shared" si="110"/>
        <v>2175.6445410171054</v>
      </c>
      <c r="S263" s="2">
        <f t="shared" si="96"/>
        <v>0</v>
      </c>
      <c r="T263" s="2">
        <f t="shared" si="97"/>
        <v>0</v>
      </c>
      <c r="U263" s="2">
        <f t="shared" si="98"/>
        <v>0</v>
      </c>
      <c r="V263" s="2">
        <f t="shared" si="99"/>
        <v>0</v>
      </c>
      <c r="W263" s="2">
        <f t="shared" si="111"/>
        <v>7897.8862011981728</v>
      </c>
      <c r="X263" s="2">
        <f t="shared" si="100"/>
        <v>3.4619948529838189</v>
      </c>
      <c r="Y263" s="2">
        <f t="shared" si="112"/>
        <v>0</v>
      </c>
      <c r="Z263" s="2">
        <f t="shared" si="101"/>
        <v>0</v>
      </c>
      <c r="AA263" s="2">
        <f t="shared" si="113"/>
        <v>24284.104490131362</v>
      </c>
      <c r="AB263" s="2">
        <f t="shared" si="102"/>
        <v>1.1259398669245346</v>
      </c>
      <c r="AC263" s="2"/>
      <c r="AD263" s="2">
        <f t="shared" si="103"/>
        <v>138.89988</v>
      </c>
      <c r="AE263" s="2">
        <f t="shared" si="104"/>
        <v>-1.2555555555555555</v>
      </c>
      <c r="AF263" s="2">
        <f t="shared" si="105"/>
        <v>0.99951990025843473</v>
      </c>
      <c r="AG263" s="2">
        <f t="shared" si="120"/>
        <v>0.11164380853403957</v>
      </c>
      <c r="AH263" s="2">
        <f t="shared" si="114"/>
        <v>3.2248403962188511E-2</v>
      </c>
      <c r="AI263" s="2">
        <f t="shared" si="115"/>
        <v>0.28885080494505122</v>
      </c>
      <c r="AJ263" s="2">
        <f t="shared" si="116"/>
        <v>9.9153621495590427E-2</v>
      </c>
      <c r="AK263" s="2">
        <f t="shared" si="106"/>
        <v>899.46703939220981</v>
      </c>
      <c r="AL263" s="2">
        <f t="shared" si="117"/>
        <v>5.8557584256129012</v>
      </c>
      <c r="AM263" s="2">
        <f t="shared" si="107"/>
        <v>2783.3717467906495</v>
      </c>
      <c r="AN263" s="2">
        <f t="shared" si="118"/>
        <v>0.27856918513402562</v>
      </c>
      <c r="AO263">
        <f t="shared" si="119"/>
        <v>46.92450670948498</v>
      </c>
    </row>
    <row r="264" spans="9:41" x14ac:dyDescent="0.25">
      <c r="I264">
        <v>271</v>
      </c>
      <c r="J264" s="2">
        <f t="shared" si="91"/>
        <v>915.26230456031931</v>
      </c>
      <c r="K264" s="2">
        <f t="shared" si="92"/>
        <v>2814.6560737273685</v>
      </c>
      <c r="L264" s="2">
        <f t="shared" si="93"/>
        <v>302.44587925468824</v>
      </c>
      <c r="M264" s="2">
        <f t="shared" si="94"/>
        <v>0</v>
      </c>
      <c r="N264" s="2">
        <f t="shared" si="95"/>
        <v>0</v>
      </c>
      <c r="O264">
        <v>271</v>
      </c>
      <c r="P264" s="2">
        <f t="shared" si="108"/>
        <v>6565.0521287921556</v>
      </c>
      <c r="Q264" s="2">
        <f t="shared" si="109"/>
        <v>20189.145512245705</v>
      </c>
      <c r="R264" s="2">
        <f t="shared" si="110"/>
        <v>2169.4031902682268</v>
      </c>
      <c r="S264" s="2">
        <f t="shared" si="96"/>
        <v>0</v>
      </c>
      <c r="T264" s="2">
        <f t="shared" si="97"/>
        <v>0</v>
      </c>
      <c r="U264" s="2">
        <f t="shared" si="98"/>
        <v>0</v>
      </c>
      <c r="V264" s="2">
        <f t="shared" si="99"/>
        <v>0</v>
      </c>
      <c r="W264" s="2">
        <f t="shared" si="111"/>
        <v>7984.59681241607</v>
      </c>
      <c r="X264" s="2">
        <f t="shared" si="100"/>
        <v>3.4370814612360832</v>
      </c>
      <c r="Y264" s="2">
        <f t="shared" si="112"/>
        <v>0</v>
      </c>
      <c r="Z264" s="2">
        <f t="shared" si="101"/>
        <v>0</v>
      </c>
      <c r="AA264" s="2">
        <f t="shared" si="113"/>
        <v>24554.593587383959</v>
      </c>
      <c r="AB264" s="2">
        <f t="shared" si="102"/>
        <v>1.1176609208266617</v>
      </c>
      <c r="AC264" s="2"/>
      <c r="AD264" s="2">
        <f t="shared" si="103"/>
        <v>139.41432399999999</v>
      </c>
      <c r="AE264" s="2">
        <f t="shared" si="104"/>
        <v>-1.2647227025775793</v>
      </c>
      <c r="AF264" s="2">
        <f t="shared" si="105"/>
        <v>0.99951286513447424</v>
      </c>
      <c r="AG264" s="2">
        <f t="shared" si="120"/>
        <v>0.11082138917132779</v>
      </c>
      <c r="AH264" s="2">
        <f t="shared" si="114"/>
        <v>3.2242875364226292E-2</v>
      </c>
      <c r="AI264" s="2">
        <f t="shared" si="115"/>
        <v>0.29094451536227733</v>
      </c>
      <c r="AJ264" s="2">
        <f t="shared" si="116"/>
        <v>9.9152607321371294E-2</v>
      </c>
      <c r="AK264" s="2">
        <f t="shared" si="106"/>
        <v>909.49817840984042</v>
      </c>
      <c r="AL264" s="2">
        <f t="shared" si="117"/>
        <v>5.7641261504789112</v>
      </c>
      <c r="AM264" s="2">
        <f t="shared" si="107"/>
        <v>2814.4127829898953</v>
      </c>
      <c r="AN264" s="2">
        <f t="shared" si="118"/>
        <v>0.24329073747318949</v>
      </c>
      <c r="AO264">
        <f t="shared" si="119"/>
        <v>47.090226745941514</v>
      </c>
    </row>
    <row r="265" spans="9:41" x14ac:dyDescent="0.25">
      <c r="I265">
        <v>272</v>
      </c>
      <c r="J265" s="2">
        <f t="shared" si="91"/>
        <v>925.27695510458057</v>
      </c>
      <c r="K265" s="2">
        <f t="shared" si="92"/>
        <v>2845.894156256883</v>
      </c>
      <c r="L265" s="2">
        <f t="shared" si="93"/>
        <v>302.69332653061224</v>
      </c>
      <c r="M265" s="2">
        <f t="shared" si="94"/>
        <v>0</v>
      </c>
      <c r="N265" s="2">
        <f t="shared" si="95"/>
        <v>0</v>
      </c>
      <c r="O265">
        <v>272</v>
      </c>
      <c r="P265" s="2">
        <f t="shared" si="108"/>
        <v>6612.4855405328854</v>
      </c>
      <c r="Q265" s="2">
        <f t="shared" si="109"/>
        <v>20338.163459403022</v>
      </c>
      <c r="R265" s="2">
        <f t="shared" si="110"/>
        <v>2163.1958235393904</v>
      </c>
      <c r="S265" s="2">
        <f t="shared" si="96"/>
        <v>0</v>
      </c>
      <c r="T265" s="2">
        <f t="shared" si="97"/>
        <v>0</v>
      </c>
      <c r="U265" s="2">
        <f t="shared" si="98"/>
        <v>0</v>
      </c>
      <c r="V265" s="2">
        <f t="shared" si="99"/>
        <v>0</v>
      </c>
      <c r="W265" s="2">
        <f t="shared" si="111"/>
        <v>8071.9629657196128</v>
      </c>
      <c r="X265" s="2">
        <f t="shared" si="100"/>
        <v>3.4124262088142983</v>
      </c>
      <c r="Y265" s="2">
        <f t="shared" si="112"/>
        <v>0</v>
      </c>
      <c r="Z265" s="2">
        <f t="shared" si="101"/>
        <v>0</v>
      </c>
      <c r="AA265" s="2">
        <f t="shared" si="113"/>
        <v>24827.109447535076</v>
      </c>
      <c r="AB265" s="2">
        <f t="shared" si="102"/>
        <v>1.109471806978108</v>
      </c>
      <c r="AC265" s="2"/>
      <c r="AD265" s="2">
        <f t="shared" si="103"/>
        <v>139.92876799999999</v>
      </c>
      <c r="AE265" s="2">
        <f t="shared" si="104"/>
        <v>-1.27378892733564</v>
      </c>
      <c r="AF265" s="2">
        <f t="shared" si="105"/>
        <v>0.99950585715744533</v>
      </c>
      <c r="AG265" s="2">
        <f t="shared" si="120"/>
        <v>0.11000802392586891</v>
      </c>
      <c r="AH265" s="2">
        <f t="shared" si="114"/>
        <v>3.2237480664554195E-2</v>
      </c>
      <c r="AI265" s="2">
        <f t="shared" si="115"/>
        <v>0.29304662981927632</v>
      </c>
      <c r="AJ265" s="2">
        <f t="shared" si="116"/>
        <v>9.915167734558869E-2</v>
      </c>
      <c r="AK265" s="2">
        <f t="shared" si="106"/>
        <v>919.60362182243364</v>
      </c>
      <c r="AL265" s="2">
        <f t="shared" si="117"/>
        <v>5.6733332821469764</v>
      </c>
      <c r="AM265" s="2">
        <f t="shared" si="107"/>
        <v>2845.6837517431359</v>
      </c>
      <c r="AN265" s="2">
        <f t="shared" si="118"/>
        <v>0.2104045137470478</v>
      </c>
      <c r="AO265">
        <f t="shared" si="119"/>
        <v>47.256083470504691</v>
      </c>
    </row>
    <row r="266" spans="9:41" x14ac:dyDescent="0.25">
      <c r="I266">
        <v>273</v>
      </c>
      <c r="J266" s="2">
        <f t="shared" si="91"/>
        <v>935.36701908397765</v>
      </c>
      <c r="K266" s="2">
        <f t="shared" si="92"/>
        <v>2877.3654106512913</v>
      </c>
      <c r="L266" s="2">
        <f t="shared" si="93"/>
        <v>302.93912232578214</v>
      </c>
      <c r="M266" s="2">
        <f t="shared" si="94"/>
        <v>0</v>
      </c>
      <c r="N266" s="2">
        <f t="shared" si="95"/>
        <v>0</v>
      </c>
      <c r="O266">
        <v>273</v>
      </c>
      <c r="P266" s="2">
        <f t="shared" si="108"/>
        <v>6660.108422213938</v>
      </c>
      <c r="Q266" s="2">
        <f t="shared" si="109"/>
        <v>20487.749957265936</v>
      </c>
      <c r="R266" s="2">
        <f t="shared" si="110"/>
        <v>2157.0221729604282</v>
      </c>
      <c r="S266" s="2">
        <f t="shared" si="96"/>
        <v>0</v>
      </c>
      <c r="T266" s="2">
        <f t="shared" si="97"/>
        <v>0</v>
      </c>
      <c r="U266" s="2">
        <f t="shared" si="98"/>
        <v>0</v>
      </c>
      <c r="V266" s="2">
        <f t="shared" si="99"/>
        <v>0</v>
      </c>
      <c r="W266" s="2">
        <f t="shared" si="111"/>
        <v>8159.987013345687</v>
      </c>
      <c r="X266" s="2">
        <f t="shared" si="100"/>
        <v>3.3880257697695439</v>
      </c>
      <c r="Y266" s="2">
        <f t="shared" si="112"/>
        <v>0</v>
      </c>
      <c r="Z266" s="2">
        <f t="shared" si="101"/>
        <v>0</v>
      </c>
      <c r="AA266" s="2">
        <f t="shared" si="113"/>
        <v>25101.659460431154</v>
      </c>
      <c r="AB266" s="2">
        <f t="shared" si="102"/>
        <v>1.1013712589711446</v>
      </c>
      <c r="AC266" s="2"/>
      <c r="AD266" s="2">
        <f t="shared" si="103"/>
        <v>140.44321200000002</v>
      </c>
      <c r="AE266" s="2">
        <f t="shared" si="104"/>
        <v>-1.2827557058326293</v>
      </c>
      <c r="AF266" s="2">
        <f t="shared" si="105"/>
        <v>0.99949887684558958</v>
      </c>
      <c r="AG266" s="2">
        <f t="shared" si="120"/>
        <v>0.10920358037987203</v>
      </c>
      <c r="AH266" s="2">
        <f t="shared" si="114"/>
        <v>3.2232216577059901E-2</v>
      </c>
      <c r="AI266" s="2">
        <f t="shared" si="115"/>
        <v>0.2951571410473719</v>
      </c>
      <c r="AJ266" s="2">
        <f t="shared" si="116"/>
        <v>9.9150829008997979E-2</v>
      </c>
      <c r="AK266" s="2">
        <f t="shared" si="106"/>
        <v>929.78364381594963</v>
      </c>
      <c r="AL266" s="2">
        <f t="shared" si="117"/>
        <v>5.5833752680280613</v>
      </c>
      <c r="AM266" s="2">
        <f t="shared" si="107"/>
        <v>2877.1855015099827</v>
      </c>
      <c r="AN266" s="2">
        <f t="shared" si="118"/>
        <v>0.17990914130872024</v>
      </c>
      <c r="AO266">
        <f t="shared" si="119"/>
        <v>47.422074213269468</v>
      </c>
    </row>
    <row r="267" spans="9:41" x14ac:dyDescent="0.25">
      <c r="I267">
        <v>274</v>
      </c>
      <c r="J267" s="2">
        <f t="shared" si="91"/>
        <v>945.5327662154848</v>
      </c>
      <c r="K267" s="2">
        <f t="shared" si="92"/>
        <v>2909.070684109025</v>
      </c>
      <c r="L267" s="2">
        <f t="shared" si="93"/>
        <v>303.18328130370372</v>
      </c>
      <c r="M267" s="2">
        <f t="shared" si="94"/>
        <v>0</v>
      </c>
      <c r="N267" s="2">
        <f t="shared" si="95"/>
        <v>0</v>
      </c>
      <c r="O267">
        <v>274</v>
      </c>
      <c r="P267" s="2">
        <f t="shared" si="108"/>
        <v>6707.9206128078968</v>
      </c>
      <c r="Q267" s="2">
        <f t="shared" si="109"/>
        <v>20637.904791131208</v>
      </c>
      <c r="R267" s="2">
        <f t="shared" si="110"/>
        <v>2150.8819734041526</v>
      </c>
      <c r="S267" s="2">
        <f t="shared" si="96"/>
        <v>0</v>
      </c>
      <c r="T267" s="2">
        <f t="shared" si="97"/>
        <v>0</v>
      </c>
      <c r="U267" s="2">
        <f t="shared" si="98"/>
        <v>0</v>
      </c>
      <c r="V267" s="2">
        <f t="shared" si="99"/>
        <v>0</v>
      </c>
      <c r="W267" s="2">
        <f t="shared" si="111"/>
        <v>8248.6713082605238</v>
      </c>
      <c r="X267" s="2">
        <f t="shared" si="100"/>
        <v>3.3638768653337681</v>
      </c>
      <c r="Y267" s="2">
        <f t="shared" si="112"/>
        <v>0</v>
      </c>
      <c r="Z267" s="2">
        <f t="shared" si="101"/>
        <v>0</v>
      </c>
      <c r="AA267" s="2">
        <f t="shared" si="113"/>
        <v>25378.251016891038</v>
      </c>
      <c r="AB267" s="2">
        <f t="shared" si="102"/>
        <v>1.0933580318490841</v>
      </c>
      <c r="AC267" s="2"/>
      <c r="AD267" s="2">
        <f t="shared" si="103"/>
        <v>140.95765600000001</v>
      </c>
      <c r="AE267" s="2">
        <f t="shared" si="104"/>
        <v>-1.2916244871863185</v>
      </c>
      <c r="AF267" s="2">
        <f t="shared" si="105"/>
        <v>0.99949192468779924</v>
      </c>
      <c r="AG267" s="2">
        <f t="shared" si="120"/>
        <v>0.10840792852751187</v>
      </c>
      <c r="AH267" s="2">
        <f t="shared" si="114"/>
        <v>3.2227079904351814E-2</v>
      </c>
      <c r="AI267" s="2">
        <f t="shared" si="115"/>
        <v>0.29727604191028512</v>
      </c>
      <c r="AJ267" s="2">
        <f t="shared" si="116"/>
        <v>9.915005982783541E-2</v>
      </c>
      <c r="AK267" s="2">
        <f t="shared" si="106"/>
        <v>940.03851857634641</v>
      </c>
      <c r="AL267" s="2">
        <f t="shared" si="117"/>
        <v>5.494247639138349</v>
      </c>
      <c r="AM267" s="2">
        <f t="shared" si="107"/>
        <v>2908.91888075004</v>
      </c>
      <c r="AN267" s="2">
        <f t="shared" si="118"/>
        <v>0.15180335898494637</v>
      </c>
      <c r="AO267">
        <f t="shared" si="119"/>
        <v>47.588196364501805</v>
      </c>
    </row>
    <row r="268" spans="9:41" x14ac:dyDescent="0.25">
      <c r="I268">
        <v>275</v>
      </c>
      <c r="J268" s="2">
        <f t="shared" si="91"/>
        <v>955.77446629816245</v>
      </c>
      <c r="K268" s="2">
        <f t="shared" si="92"/>
        <v>2941.0108239379679</v>
      </c>
      <c r="L268" s="2">
        <f t="shared" si="93"/>
        <v>303.42581796549672</v>
      </c>
      <c r="M268" s="2">
        <f t="shared" si="94"/>
        <v>0</v>
      </c>
      <c r="N268" s="2">
        <f t="shared" si="95"/>
        <v>0</v>
      </c>
      <c r="O268">
        <v>275</v>
      </c>
      <c r="P268" s="2">
        <f t="shared" si="108"/>
        <v>6755.9219542097871</v>
      </c>
      <c r="Q268" s="2">
        <f t="shared" si="109"/>
        <v>20788.627750192212</v>
      </c>
      <c r="R268" s="2">
        <f t="shared" si="110"/>
        <v>2144.7749624519374</v>
      </c>
      <c r="S268" s="2">
        <f t="shared" si="96"/>
        <v>0</v>
      </c>
      <c r="T268" s="2">
        <f t="shared" si="97"/>
        <v>0</v>
      </c>
      <c r="U268" s="2">
        <f t="shared" si="98"/>
        <v>0</v>
      </c>
      <c r="V268" s="2">
        <f t="shared" si="99"/>
        <v>0</v>
      </c>
      <c r="W268" s="2">
        <f t="shared" si="111"/>
        <v>8338.0182041464541</v>
      </c>
      <c r="X268" s="2">
        <f t="shared" si="100"/>
        <v>3.3399762633224936</v>
      </c>
      <c r="Y268" s="2">
        <f t="shared" si="112"/>
        <v>0</v>
      </c>
      <c r="Z268" s="2">
        <f t="shared" si="101"/>
        <v>0</v>
      </c>
      <c r="AA268" s="2">
        <f t="shared" si="113"/>
        <v>25656.891508688434</v>
      </c>
      <c r="AB268" s="2">
        <f t="shared" si="102"/>
        <v>1.0854309016963068</v>
      </c>
      <c r="AC268" s="2"/>
      <c r="AD268" s="2">
        <f t="shared" si="103"/>
        <v>141.47210000000001</v>
      </c>
      <c r="AE268" s="2">
        <f t="shared" si="104"/>
        <v>-1.3003966942148761</v>
      </c>
      <c r="AF268" s="2">
        <f t="shared" si="105"/>
        <v>0.9994850011447608</v>
      </c>
      <c r="AG268" s="2">
        <f t="shared" si="120"/>
        <v>0.10762094072239978</v>
      </c>
      <c r="AH268" s="2">
        <f t="shared" si="114"/>
        <v>3.2222067535097453E-2</v>
      </c>
      <c r="AI268" s="2">
        <f t="shared" si="115"/>
        <v>0.29940332540125142</v>
      </c>
      <c r="AJ268" s="2">
        <f t="shared" si="116"/>
        <v>9.9149367391444962E-2</v>
      </c>
      <c r="AK268" s="2">
        <f t="shared" si="106"/>
        <v>950.36852028958333</v>
      </c>
      <c r="AL268" s="2">
        <f t="shared" si="117"/>
        <v>5.4059460085791526</v>
      </c>
      <c r="AM268" s="2">
        <f t="shared" si="107"/>
        <v>2940.8847379229187</v>
      </c>
      <c r="AN268" s="2">
        <f t="shared" si="118"/>
        <v>0.12608601504928726</v>
      </c>
      <c r="AO268">
        <f t="shared" si="119"/>
        <v>47.754447373084773</v>
      </c>
    </row>
    <row r="269" spans="9:41" x14ac:dyDescent="0.25">
      <c r="I269">
        <v>276</v>
      </c>
      <c r="J269" s="2">
        <f t="shared" si="91"/>
        <v>966.09238921167025</v>
      </c>
      <c r="K269" s="2">
        <f t="shared" si="92"/>
        <v>2973.1866775534672</v>
      </c>
      <c r="L269" s="2">
        <f t="shared" si="93"/>
        <v>303.66674665204795</v>
      </c>
      <c r="M269" s="2">
        <f t="shared" si="94"/>
        <v>0</v>
      </c>
      <c r="N269" s="2">
        <f t="shared" si="95"/>
        <v>0</v>
      </c>
      <c r="O269">
        <v>276</v>
      </c>
      <c r="P269" s="2">
        <f t="shared" si="108"/>
        <v>6804.1122911736638</v>
      </c>
      <c r="Q269" s="2">
        <f t="shared" si="109"/>
        <v>20939.918627454354</v>
      </c>
      <c r="R269" s="2">
        <f t="shared" si="110"/>
        <v>2138.7008803598173</v>
      </c>
      <c r="S269" s="2">
        <f t="shared" si="96"/>
        <v>0</v>
      </c>
      <c r="T269" s="2">
        <f t="shared" si="97"/>
        <v>0</v>
      </c>
      <c r="U269" s="2">
        <f t="shared" si="98"/>
        <v>0</v>
      </c>
      <c r="V269" s="2">
        <f t="shared" si="99"/>
        <v>0</v>
      </c>
      <c r="W269" s="2">
        <f t="shared" si="111"/>
        <v>8428.0300553889538</v>
      </c>
      <c r="X269" s="2">
        <f t="shared" si="100"/>
        <v>3.3163207775378667</v>
      </c>
      <c r="Y269" s="2">
        <f t="shared" si="112"/>
        <v>0</v>
      </c>
      <c r="Z269" s="2">
        <f t="shared" si="101"/>
        <v>0</v>
      </c>
      <c r="AA269" s="2">
        <f t="shared" si="113"/>
        <v>25937.588328534519</v>
      </c>
      <c r="AB269" s="2">
        <f t="shared" si="102"/>
        <v>1.0775886652365259</v>
      </c>
      <c r="AC269" s="2"/>
      <c r="AD269" s="2">
        <f t="shared" si="103"/>
        <v>141.98654400000001</v>
      </c>
      <c r="AE269" s="2">
        <f t="shared" si="104"/>
        <v>-1.3090737240075616</v>
      </c>
      <c r="AF269" s="2">
        <f t="shared" si="105"/>
        <v>0.99947810665005277</v>
      </c>
      <c r="AG269" s="2">
        <f t="shared" si="120"/>
        <v>0.10684249162638473</v>
      </c>
      <c r="AH269" s="2">
        <f t="shared" si="114"/>
        <v>3.2217176441450189E-2</v>
      </c>
      <c r="AI269" s="2">
        <f t="shared" si="115"/>
        <v>0.30153898464020995</v>
      </c>
      <c r="AJ269" s="2">
        <f t="shared" si="116"/>
        <v>9.9148749359986119E-2</v>
      </c>
      <c r="AK269" s="2">
        <f t="shared" si="106"/>
        <v>960.77392314162046</v>
      </c>
      <c r="AL269" s="2">
        <f t="shared" si="117"/>
        <v>5.3184660700498227</v>
      </c>
      <c r="AM269" s="2">
        <f t="shared" si="107"/>
        <v>2973.083921488228</v>
      </c>
      <c r="AN269" s="2">
        <f t="shared" si="118"/>
        <v>0.1027560652393899</v>
      </c>
      <c r="AO269">
        <f t="shared" si="119"/>
        <v>47.920824745010087</v>
      </c>
    </row>
    <row r="270" spans="9:41" x14ac:dyDescent="0.25">
      <c r="I270">
        <v>277</v>
      </c>
      <c r="J270" s="2">
        <f t="shared" si="91"/>
        <v>976.48680491480968</v>
      </c>
      <c r="K270" s="2">
        <f t="shared" si="92"/>
        <v>3005.5990924763933</v>
      </c>
      <c r="L270" s="2">
        <f t="shared" si="93"/>
        <v>303.90608154613102</v>
      </c>
      <c r="M270" s="2">
        <f t="shared" si="94"/>
        <v>0</v>
      </c>
      <c r="N270" s="2">
        <f t="shared" si="95"/>
        <v>0</v>
      </c>
      <c r="O270">
        <v>277</v>
      </c>
      <c r="P270" s="2">
        <f t="shared" si="108"/>
        <v>6852.4914712507789</v>
      </c>
      <c r="Q270" s="2">
        <f t="shared" si="109"/>
        <v>21091.777219652631</v>
      </c>
      <c r="R270" s="2">
        <f t="shared" si="110"/>
        <v>2132.6594700250848</v>
      </c>
      <c r="S270" s="2">
        <f t="shared" si="96"/>
        <v>0</v>
      </c>
      <c r="T270" s="2">
        <f t="shared" si="97"/>
        <v>0</v>
      </c>
      <c r="U270" s="2">
        <f t="shared" si="98"/>
        <v>0</v>
      </c>
      <c r="V270" s="2">
        <f t="shared" si="99"/>
        <v>0</v>
      </c>
      <c r="W270" s="2">
        <f t="shared" si="111"/>
        <v>8518.7092170639044</v>
      </c>
      <c r="X270" s="2">
        <f t="shared" si="100"/>
        <v>3.2929072671726072</v>
      </c>
      <c r="Y270" s="2">
        <f t="shared" si="112"/>
        <v>0</v>
      </c>
      <c r="Z270" s="2">
        <f t="shared" si="101"/>
        <v>0</v>
      </c>
      <c r="AA270" s="2">
        <f t="shared" si="113"/>
        <v>26220.348870061054</v>
      </c>
      <c r="AB270" s="2">
        <f t="shared" si="102"/>
        <v>1.0698301394391279</v>
      </c>
      <c r="AC270" s="2"/>
      <c r="AD270" s="2">
        <f t="shared" si="103"/>
        <v>142.50098800000001</v>
      </c>
      <c r="AE270" s="2">
        <f t="shared" si="104"/>
        <v>-1.3176569484810179</v>
      </c>
      <c r="AF270" s="2">
        <f t="shared" si="105"/>
        <v>0.99947124161120482</v>
      </c>
      <c r="AG270" s="2">
        <f t="shared" si="120"/>
        <v>0.10607245815964607</v>
      </c>
      <c r="AH270" s="2">
        <f t="shared" si="114"/>
        <v>3.2212403676561224E-2</v>
      </c>
      <c r="AI270" s="2">
        <f t="shared" si="115"/>
        <v>0.30368301287106431</v>
      </c>
      <c r="AJ270" s="2">
        <f t="shared" si="116"/>
        <v>9.9148203462219725E-2</v>
      </c>
      <c r="AK270" s="2">
        <f t="shared" si="106"/>
        <v>971.2550013184167</v>
      </c>
      <c r="AL270" s="2">
        <f t="shared" si="117"/>
        <v>5.2318035963929574</v>
      </c>
      <c r="AM270" s="2">
        <f t="shared" si="107"/>
        <v>3005.5172799055758</v>
      </c>
      <c r="AN270" s="2">
        <f t="shared" si="118"/>
        <v>8.1812570817209718E-2</v>
      </c>
      <c r="AO270">
        <f t="shared" si="119"/>
        <v>48.087326041913329</v>
      </c>
    </row>
    <row r="271" spans="9:41" x14ac:dyDescent="0.25">
      <c r="I271">
        <v>278</v>
      </c>
      <c r="J271" s="2">
        <f t="shared" si="91"/>
        <v>986.95798344410196</v>
      </c>
      <c r="K271" s="2">
        <f t="shared" si="92"/>
        <v>3038.2489163312425</v>
      </c>
      <c r="L271" s="2">
        <f t="shared" si="93"/>
        <v>304.14383667449391</v>
      </c>
      <c r="M271" s="2">
        <f t="shared" si="94"/>
        <v>0</v>
      </c>
      <c r="N271" s="2">
        <f t="shared" si="95"/>
        <v>0</v>
      </c>
      <c r="O271">
        <v>278</v>
      </c>
      <c r="P271" s="2">
        <f t="shared" si="108"/>
        <v>6901.0593447293295</v>
      </c>
      <c r="Q271" s="2">
        <f t="shared" si="109"/>
        <v>21244.203327171308</v>
      </c>
      <c r="R271" s="2">
        <f t="shared" si="110"/>
        <v>2126.6504769533817</v>
      </c>
      <c r="S271" s="2">
        <f t="shared" si="96"/>
        <v>0</v>
      </c>
      <c r="T271" s="2">
        <f t="shared" si="97"/>
        <v>0</v>
      </c>
      <c r="U271" s="2">
        <f t="shared" si="98"/>
        <v>0</v>
      </c>
      <c r="V271" s="2">
        <f t="shared" si="99"/>
        <v>0</v>
      </c>
      <c r="W271" s="2">
        <f t="shared" si="111"/>
        <v>8610.0580449252157</v>
      </c>
      <c r="X271" s="2">
        <f t="shared" si="100"/>
        <v>3.269732636215291</v>
      </c>
      <c r="Y271" s="2">
        <f t="shared" si="112"/>
        <v>0</v>
      </c>
      <c r="Z271" s="2">
        <f t="shared" si="101"/>
        <v>0</v>
      </c>
      <c r="AA271" s="2">
        <f t="shared" si="113"/>
        <v>26505.180527803812</v>
      </c>
      <c r="AB271" s="2">
        <f t="shared" si="102"/>
        <v>1.0621541611334457</v>
      </c>
      <c r="AC271" s="2"/>
      <c r="AD271" s="2">
        <f t="shared" si="103"/>
        <v>143.015432</v>
      </c>
      <c r="AE271" s="2">
        <f t="shared" si="104"/>
        <v>-1.3261477149215881</v>
      </c>
      <c r="AF271" s="2">
        <f t="shared" si="105"/>
        <v>0.99946440641071344</v>
      </c>
      <c r="AG271" s="2">
        <f t="shared" si="120"/>
        <v>0.10531071945204032</v>
      </c>
      <c r="AH271" s="2">
        <f t="shared" si="114"/>
        <v>3.2207746372173496E-2</v>
      </c>
      <c r="AI271" s="2">
        <f t="shared" si="115"/>
        <v>0.30583540345901128</v>
      </c>
      <c r="AJ271" s="2">
        <f t="shared" si="116"/>
        <v>9.9147727493369003E-2</v>
      </c>
      <c r="AK271" s="2">
        <f t="shared" si="106"/>
        <v>981.81202900593098</v>
      </c>
      <c r="AL271" s="2">
        <f t="shared" si="117"/>
        <v>5.1459544381709463</v>
      </c>
      <c r="AM271" s="2">
        <f t="shared" si="107"/>
        <v>3038.1856616345713</v>
      </c>
      <c r="AN271" s="2">
        <f t="shared" si="118"/>
        <v>6.3254696671087809E-2</v>
      </c>
      <c r="AO271">
        <f t="shared" si="119"/>
        <v>48.25394887965188</v>
      </c>
    </row>
    <row r="272" spans="9:41" x14ac:dyDescent="0.25">
      <c r="I272">
        <v>279</v>
      </c>
      <c r="J272" s="2">
        <f t="shared" si="91"/>
        <v>997.50619491239627</v>
      </c>
      <c r="K272" s="2">
        <f t="shared" si="92"/>
        <v>3071.1369968442823</v>
      </c>
      <c r="L272" s="2">
        <f t="shared" si="93"/>
        <v>304.38002590991425</v>
      </c>
      <c r="M272" s="2">
        <f t="shared" si="94"/>
        <v>0</v>
      </c>
      <c r="N272" s="2">
        <f t="shared" si="95"/>
        <v>0</v>
      </c>
      <c r="O272">
        <v>279</v>
      </c>
      <c r="P272" s="2">
        <f t="shared" si="108"/>
        <v>6949.8157645757055</v>
      </c>
      <c r="Q272" s="2">
        <f t="shared" si="109"/>
        <v>21397.196753965582</v>
      </c>
      <c r="R272" s="2">
        <f t="shared" si="110"/>
        <v>2120.6736492262712</v>
      </c>
      <c r="S272" s="2">
        <f t="shared" si="96"/>
        <v>0</v>
      </c>
      <c r="T272" s="2">
        <f t="shared" si="97"/>
        <v>0</v>
      </c>
      <c r="U272" s="2">
        <f t="shared" si="98"/>
        <v>0</v>
      </c>
      <c r="V272" s="2">
        <f t="shared" si="99"/>
        <v>0</v>
      </c>
      <c r="W272" s="2">
        <f t="shared" si="111"/>
        <v>8702.0788953926603</v>
      </c>
      <c r="X272" s="2">
        <f t="shared" si="100"/>
        <v>3.2467938328574659</v>
      </c>
      <c r="Y272" s="2">
        <f t="shared" si="112"/>
        <v>0</v>
      </c>
      <c r="Z272" s="2">
        <f t="shared" si="101"/>
        <v>0</v>
      </c>
      <c r="AA272" s="2">
        <f t="shared" si="113"/>
        <v>26792.09069718641</v>
      </c>
      <c r="AB272" s="2">
        <f t="shared" si="102"/>
        <v>1.0545595866308073</v>
      </c>
      <c r="AC272" s="2"/>
      <c r="AD272" s="2">
        <f t="shared" si="103"/>
        <v>143.529876</v>
      </c>
      <c r="AE272" s="2">
        <f t="shared" si="104"/>
        <v>-1.3345473465140478</v>
      </c>
      <c r="AF272" s="2">
        <f t="shared" si="105"/>
        <v>0.99945760140702189</v>
      </c>
      <c r="AG272" s="2">
        <f t="shared" si="120"/>
        <v>0.1045571567956666</v>
      </c>
      <c r="AH272" s="2">
        <f t="shared" si="114"/>
        <v>3.2203201736294741E-2</v>
      </c>
      <c r="AI272" s="2">
        <f t="shared" si="115"/>
        <v>0.30799614988793778</v>
      </c>
      <c r="AJ272" s="2">
        <f t="shared" si="116"/>
        <v>9.9147319313053026E-2</v>
      </c>
      <c r="AK272" s="2">
        <f t="shared" si="106"/>
        <v>992.44528039012312</v>
      </c>
      <c r="AL272" s="2">
        <f t="shared" si="117"/>
        <v>5.06091452227313</v>
      </c>
      <c r="AM272" s="2">
        <f t="shared" si="107"/>
        <v>3071.0899151348235</v>
      </c>
      <c r="AN272" s="2">
        <f t="shared" si="118"/>
        <v>4.7081709458646218E-2</v>
      </c>
      <c r="AO272">
        <f t="shared" si="119"/>
        <v>48.420690926923854</v>
      </c>
    </row>
    <row r="273" spans="9:41" x14ac:dyDescent="0.25">
      <c r="I273">
        <v>280</v>
      </c>
      <c r="J273" s="2">
        <f t="shared" si="91"/>
        <v>1008.1317095075051</v>
      </c>
      <c r="K273" s="2">
        <f t="shared" si="92"/>
        <v>3104.2641818417314</v>
      </c>
      <c r="L273" s="2">
        <f t="shared" si="93"/>
        <v>304.61466297322255</v>
      </c>
      <c r="M273" s="2">
        <f t="shared" si="94"/>
        <v>0</v>
      </c>
      <c r="N273" s="2">
        <f t="shared" si="95"/>
        <v>0</v>
      </c>
      <c r="O273">
        <v>280</v>
      </c>
      <c r="P273" s="2">
        <f t="shared" si="108"/>
        <v>6998.7605863772005</v>
      </c>
      <c r="Q273" s="2">
        <f t="shared" si="109"/>
        <v>21550.757307485164</v>
      </c>
      <c r="R273" s="2">
        <f t="shared" si="110"/>
        <v>2114.728737469291</v>
      </c>
      <c r="S273" s="2">
        <f t="shared" si="96"/>
        <v>0</v>
      </c>
      <c r="T273" s="2">
        <f t="shared" si="97"/>
        <v>0</v>
      </c>
      <c r="U273" s="2">
        <f t="shared" si="98"/>
        <v>0</v>
      </c>
      <c r="V273" s="2">
        <f t="shared" si="99"/>
        <v>0</v>
      </c>
      <c r="W273" s="2">
        <f t="shared" si="111"/>
        <v>8794.7741255399815</v>
      </c>
      <c r="X273" s="2">
        <f t="shared" si="100"/>
        <v>3.2240878489030043</v>
      </c>
      <c r="Y273" s="2">
        <f t="shared" si="112"/>
        <v>0</v>
      </c>
      <c r="Z273" s="2">
        <f t="shared" si="101"/>
        <v>0</v>
      </c>
      <c r="AA273" s="2">
        <f t="shared" si="113"/>
        <v>27081.086774504387</v>
      </c>
      <c r="AB273" s="2">
        <f t="shared" si="102"/>
        <v>1.0470452913542252</v>
      </c>
      <c r="AC273" s="2"/>
      <c r="AD273" s="2">
        <f t="shared" si="103"/>
        <v>144.04432</v>
      </c>
      <c r="AE273" s="2">
        <f t="shared" si="104"/>
        <v>-1.3428571428571427</v>
      </c>
      <c r="AF273" s="2">
        <f t="shared" si="105"/>
        <v>0.99945082693546172</v>
      </c>
      <c r="AG273" s="2">
        <f t="shared" si="120"/>
        <v>0.10381165359861588</v>
      </c>
      <c r="AH273" s="2">
        <f t="shared" si="114"/>
        <v>3.2198767050946764E-2</v>
      </c>
      <c r="AI273" s="2">
        <f t="shared" si="115"/>
        <v>0.31016524575788157</v>
      </c>
      <c r="AJ273" s="2">
        <f t="shared" si="116"/>
        <v>9.9146976843289811E-2</v>
      </c>
      <c r="AK273" s="2">
        <f t="shared" si="106"/>
        <v>1003.1550296569523</v>
      </c>
      <c r="AL273" s="2">
        <f t="shared" si="117"/>
        <v>4.9766798505528422</v>
      </c>
      <c r="AM273" s="2">
        <f t="shared" si="107"/>
        <v>3104.2308888659418</v>
      </c>
      <c r="AN273" s="2">
        <f t="shared" si="118"/>
        <v>3.3292975789481843E-2</v>
      </c>
      <c r="AO273">
        <f t="shared" si="119"/>
        <v>48.587549903926792</v>
      </c>
    </row>
    <row r="274" spans="9:41" x14ac:dyDescent="0.25">
      <c r="I274">
        <v>281</v>
      </c>
      <c r="J274" s="2">
        <f t="shared" si="91"/>
        <v>1018.834797490871</v>
      </c>
      <c r="K274" s="2">
        <f t="shared" si="92"/>
        <v>3137.6313192479815</v>
      </c>
      <c r="L274" s="2">
        <f t="shared" si="93"/>
        <v>304.84776143529535</v>
      </c>
      <c r="M274" s="2">
        <f t="shared" si="94"/>
        <v>0</v>
      </c>
      <c r="N274" s="2">
        <f t="shared" si="95"/>
        <v>0</v>
      </c>
      <c r="O274">
        <v>281</v>
      </c>
      <c r="P274" s="2">
        <f t="shared" si="108"/>
        <v>7047.893668286144</v>
      </c>
      <c r="Q274" s="2">
        <f t="shared" si="109"/>
        <v>21704.88479859984</v>
      </c>
      <c r="R274" s="2">
        <f t="shared" si="110"/>
        <v>2108.8154948204688</v>
      </c>
      <c r="S274" s="2">
        <f t="shared" si="96"/>
        <v>0</v>
      </c>
      <c r="T274" s="2">
        <f t="shared" si="97"/>
        <v>0</v>
      </c>
      <c r="U274" s="2">
        <f t="shared" si="98"/>
        <v>0</v>
      </c>
      <c r="V274" s="2">
        <f t="shared" si="99"/>
        <v>0</v>
      </c>
      <c r="W274" s="2">
        <f t="shared" si="111"/>
        <v>8888.1460930832582</v>
      </c>
      <c r="X274" s="2">
        <f t="shared" si="100"/>
        <v>3.2016117191800793</v>
      </c>
      <c r="Y274" s="2">
        <f t="shared" si="112"/>
        <v>0</v>
      </c>
      <c r="Z274" s="2">
        <f t="shared" si="101"/>
        <v>0</v>
      </c>
      <c r="AA274" s="2">
        <f t="shared" si="113"/>
        <v>27372.176156909776</v>
      </c>
      <c r="AB274" s="2">
        <f t="shared" si="102"/>
        <v>1.0396101694755651</v>
      </c>
      <c r="AC274" s="2"/>
      <c r="AD274" s="2">
        <f t="shared" si="103"/>
        <v>144.558764</v>
      </c>
      <c r="AE274" s="2">
        <f t="shared" si="104"/>
        <v>-1.351078380466306</v>
      </c>
      <c r="AF274" s="2">
        <f t="shared" si="105"/>
        <v>0.99944408330915868</v>
      </c>
      <c r="AG274" s="2">
        <f t="shared" si="120"/>
        <v>0.10307409533987014</v>
      </c>
      <c r="AH274" s="2">
        <f t="shared" si="114"/>
        <v>3.219443966998816E-2</v>
      </c>
      <c r="AI274" s="2">
        <f t="shared" si="115"/>
        <v>0.31234268478255578</v>
      </c>
      <c r="AJ274" s="2">
        <f t="shared" si="116"/>
        <v>9.9146698066566646E-2</v>
      </c>
      <c r="AK274" s="2">
        <f t="shared" si="106"/>
        <v>1013.9415509923775</v>
      </c>
      <c r="AL274" s="2">
        <f t="shared" si="117"/>
        <v>4.8932464984935038</v>
      </c>
      <c r="AM274" s="2">
        <f t="shared" si="107"/>
        <v>3137.6094312875348</v>
      </c>
      <c r="AN274" s="2">
        <f t="shared" si="118"/>
        <v>2.188796044665901E-2</v>
      </c>
      <c r="AO274">
        <f t="shared" si="119"/>
        <v>48.754523581054862</v>
      </c>
    </row>
    <row r="275" spans="9:41" x14ac:dyDescent="0.25">
      <c r="I275">
        <v>282</v>
      </c>
      <c r="J275" s="2">
        <f t="shared" si="91"/>
        <v>1029.6157291962616</v>
      </c>
      <c r="K275" s="2">
        <f t="shared" si="92"/>
        <v>3171.239257083857</v>
      </c>
      <c r="L275" s="2">
        <f t="shared" si="93"/>
        <v>305.07933471901754</v>
      </c>
      <c r="M275" s="2">
        <f t="shared" si="94"/>
        <v>0</v>
      </c>
      <c r="N275" s="2">
        <f t="shared" si="95"/>
        <v>0</v>
      </c>
      <c r="O275">
        <v>282</v>
      </c>
      <c r="P275" s="2">
        <f t="shared" si="108"/>
        <v>7097.2148709654339</v>
      </c>
      <c r="Q275" s="2">
        <f t="shared" si="109"/>
        <v>21859.579041526795</v>
      </c>
      <c r="R275" s="2">
        <f t="shared" si="110"/>
        <v>2102.9336768993044</v>
      </c>
      <c r="S275" s="2">
        <f t="shared" si="96"/>
        <v>0</v>
      </c>
      <c r="T275" s="2">
        <f t="shared" si="97"/>
        <v>0</v>
      </c>
      <c r="U275" s="2">
        <f t="shared" si="98"/>
        <v>0</v>
      </c>
      <c r="V275" s="2">
        <f t="shared" si="99"/>
        <v>0</v>
      </c>
      <c r="W275" s="2">
        <f t="shared" si="111"/>
        <v>8982.1971563695242</v>
      </c>
      <c r="X275" s="2">
        <f t="shared" si="100"/>
        <v>3.1793625209561309</v>
      </c>
      <c r="Y275" s="2">
        <f t="shared" si="112"/>
        <v>0</v>
      </c>
      <c r="Z275" s="2">
        <f t="shared" si="101"/>
        <v>0</v>
      </c>
      <c r="AA275" s="2">
        <f t="shared" si="113"/>
        <v>27665.366242395841</v>
      </c>
      <c r="AB275" s="2">
        <f t="shared" si="102"/>
        <v>1.0322531335600669</v>
      </c>
      <c r="AC275" s="2"/>
      <c r="AD275" s="2">
        <f t="shared" si="103"/>
        <v>145.07320799999999</v>
      </c>
      <c r="AE275" s="2">
        <f t="shared" si="104"/>
        <v>-1.3592123132639202</v>
      </c>
      <c r="AF275" s="2">
        <f t="shared" si="105"/>
        <v>0.99943737081990647</v>
      </c>
      <c r="AG275" s="2">
        <f t="shared" si="120"/>
        <v>0.10234436952531921</v>
      </c>
      <c r="AH275" s="2">
        <f t="shared" si="114"/>
        <v>3.2190217017007916E-2</v>
      </c>
      <c r="AI275" s="2">
        <f t="shared" si="115"/>
        <v>0.31452846078693469</v>
      </c>
      <c r="AJ275" s="2">
        <f t="shared" si="116"/>
        <v>9.9146481023975094E-2</v>
      </c>
      <c r="AK275" s="2">
        <f t="shared" si="106"/>
        <v>1024.8051185823583</v>
      </c>
      <c r="AL275" s="2">
        <f t="shared" si="117"/>
        <v>4.8106106139031448</v>
      </c>
      <c r="AM275" s="2">
        <f t="shared" si="107"/>
        <v>3171.2263908592108</v>
      </c>
      <c r="AN275" s="2">
        <f t="shared" si="118"/>
        <v>1.2866224646046894E-2</v>
      </c>
      <c r="AO275">
        <f t="shared" si="119"/>
        <v>48.921609777633336</v>
      </c>
    </row>
    <row r="276" spans="9:41" x14ac:dyDescent="0.25">
      <c r="I276">
        <v>283</v>
      </c>
      <c r="J276" s="2">
        <f t="shared" si="91"/>
        <v>1040.4747750284903</v>
      </c>
      <c r="K276" s="2">
        <f t="shared" si="92"/>
        <v>3205.088843464911</v>
      </c>
      <c r="L276" s="2">
        <f t="shared" si="93"/>
        <v>305.30939610121465</v>
      </c>
      <c r="M276" s="2">
        <f t="shared" si="94"/>
        <v>0</v>
      </c>
      <c r="N276" s="2">
        <f t="shared" si="95"/>
        <v>0</v>
      </c>
      <c r="O276">
        <v>283</v>
      </c>
      <c r="P276" s="2">
        <f t="shared" si="108"/>
        <v>7146.7240575353899</v>
      </c>
      <c r="Q276" s="2">
        <f t="shared" si="109"/>
        <v>22014.83985375979</v>
      </c>
      <c r="R276" s="2">
        <f t="shared" si="110"/>
        <v>2097.0830417761986</v>
      </c>
      <c r="S276" s="2">
        <f t="shared" si="96"/>
        <v>0</v>
      </c>
      <c r="T276" s="2">
        <f t="shared" si="97"/>
        <v>0</v>
      </c>
      <c r="U276" s="2">
        <f t="shared" si="98"/>
        <v>0</v>
      </c>
      <c r="V276" s="2">
        <f t="shared" si="99"/>
        <v>0</v>
      </c>
      <c r="W276" s="2">
        <f t="shared" si="111"/>
        <v>9076.929674365605</v>
      </c>
      <c r="X276" s="2">
        <f t="shared" si="100"/>
        <v>3.1573373733561505</v>
      </c>
      <c r="Y276" s="2">
        <f t="shared" si="112"/>
        <v>0</v>
      </c>
      <c r="Z276" s="2">
        <f t="shared" si="101"/>
        <v>0</v>
      </c>
      <c r="AA276" s="2">
        <f t="shared" si="113"/>
        <v>27960.664429782242</v>
      </c>
      <c r="AB276" s="2">
        <f t="shared" si="102"/>
        <v>1.0249731142180585</v>
      </c>
      <c r="AC276" s="2"/>
      <c r="AD276" s="2">
        <f t="shared" si="103"/>
        <v>145.58765199999999</v>
      </c>
      <c r="AE276" s="2">
        <f t="shared" si="104"/>
        <v>-1.3672601730574736</v>
      </c>
      <c r="AF276" s="2">
        <f t="shared" si="105"/>
        <v>0.9994306897390044</v>
      </c>
      <c r="AG276" s="2">
        <f t="shared" si="120"/>
        <v>0.10162236564486365</v>
      </c>
      <c r="AH276" s="2">
        <f t="shared" si="114"/>
        <v>3.2186096583287291E-2</v>
      </c>
      <c r="AI276" s="2">
        <f t="shared" si="115"/>
        <v>0.31672256770489859</v>
      </c>
      <c r="AJ276" s="2">
        <f t="shared" si="116"/>
        <v>9.9146323813408377E-2</v>
      </c>
      <c r="AK276" s="2">
        <f t="shared" si="106"/>
        <v>1035.7460066128538</v>
      </c>
      <c r="AL276" s="2">
        <f t="shared" si="117"/>
        <v>4.7287684156365879</v>
      </c>
      <c r="AM276" s="2">
        <f t="shared" si="107"/>
        <v>3205.0826160405786</v>
      </c>
      <c r="AN276" s="2">
        <f t="shared" si="118"/>
        <v>6.2274243325597858E-3</v>
      </c>
      <c r="AO276">
        <f t="shared" si="119"/>
        <v>49.088806360689091</v>
      </c>
    </row>
    <row r="277" spans="9:41" x14ac:dyDescent="0.25">
      <c r="I277">
        <v>284</v>
      </c>
      <c r="J277" s="2">
        <f t="shared" si="91"/>
        <v>1051.4122054621687</v>
      </c>
      <c r="K277" s="2">
        <f t="shared" si="92"/>
        <v>3239.1809265997631</v>
      </c>
      <c r="L277" s="2">
        <f t="shared" si="93"/>
        <v>305.53795871455577</v>
      </c>
      <c r="M277" s="2">
        <f t="shared" si="94"/>
        <v>0</v>
      </c>
      <c r="N277" s="2">
        <f t="shared" si="95"/>
        <v>0</v>
      </c>
      <c r="O277">
        <v>284</v>
      </c>
      <c r="P277" s="2">
        <f t="shared" si="108"/>
        <v>7196.4210935219471</v>
      </c>
      <c r="Q277" s="2">
        <f t="shared" si="109"/>
        <v>22170.667056000089</v>
      </c>
      <c r="R277" s="2">
        <f t="shared" si="110"/>
        <v>2091.2633499423291</v>
      </c>
      <c r="S277" s="2">
        <f t="shared" si="96"/>
        <v>0</v>
      </c>
      <c r="T277" s="2">
        <f t="shared" si="97"/>
        <v>0</v>
      </c>
      <c r="U277" s="2">
        <f t="shared" si="98"/>
        <v>0</v>
      </c>
      <c r="V277" s="2">
        <f t="shared" si="99"/>
        <v>0</v>
      </c>
      <c r="W277" s="2">
        <f t="shared" si="111"/>
        <v>9172.3460066472271</v>
      </c>
      <c r="X277" s="2">
        <f t="shared" si="100"/>
        <v>3.1355334367845913</v>
      </c>
      <c r="Y277" s="2">
        <f t="shared" si="112"/>
        <v>0</v>
      </c>
      <c r="Z277" s="2">
        <f t="shared" si="101"/>
        <v>0</v>
      </c>
      <c r="AA277" s="2">
        <f t="shared" si="113"/>
        <v>28258.078118700552</v>
      </c>
      <c r="AB277" s="2">
        <f t="shared" si="102"/>
        <v>1.0177690597637337</v>
      </c>
      <c r="AC277" s="2"/>
      <c r="AD277" s="2">
        <f t="shared" si="103"/>
        <v>146.10209600000002</v>
      </c>
      <c r="AE277" s="2">
        <f t="shared" si="104"/>
        <v>-1.3752231700059516</v>
      </c>
      <c r="AF277" s="2">
        <f t="shared" si="105"/>
        <v>0.99942404031806698</v>
      </c>
      <c r="AG277" s="2">
        <f t="shared" si="120"/>
        <v>0.10090797513057283</v>
      </c>
      <c r="AH277" s="2">
        <f t="shared" si="114"/>
        <v>3.2182075925827586E-2</v>
      </c>
      <c r="AI277" s="2">
        <f t="shared" si="115"/>
        <v>0.31892499957693776</v>
      </c>
      <c r="AJ277" s="2">
        <f t="shared" si="116"/>
        <v>9.9146224587818785E-2</v>
      </c>
      <c r="AK277" s="2">
        <f t="shared" si="106"/>
        <v>1046.764489269824</v>
      </c>
      <c r="AL277" s="2">
        <f t="shared" si="117"/>
        <v>4.6477161923445971</v>
      </c>
      <c r="AM277" s="2">
        <f t="shared" si="107"/>
        <v>3239.1789552912505</v>
      </c>
      <c r="AN277" s="2">
        <f t="shared" si="118"/>
        <v>1.9713085123906514E-3</v>
      </c>
      <c r="AO277">
        <f t="shared" si="119"/>
        <v>49.256111243756187</v>
      </c>
    </row>
    <row r="278" spans="9:41" x14ac:dyDescent="0.25">
      <c r="I278">
        <v>285</v>
      </c>
      <c r="J278" s="2">
        <f t="shared" si="91"/>
        <v>1062.4282910404761</v>
      </c>
      <c r="K278" s="2">
        <f t="shared" si="92"/>
        <v>3273.516354788449</v>
      </c>
      <c r="L278" s="2">
        <f t="shared" si="93"/>
        <v>305.76503554942809</v>
      </c>
      <c r="M278" s="2">
        <f t="shared" si="94"/>
        <v>0</v>
      </c>
      <c r="N278" s="2">
        <f t="shared" si="95"/>
        <v>0</v>
      </c>
      <c r="O278">
        <v>285</v>
      </c>
      <c r="P278" s="2">
        <f t="shared" si="108"/>
        <v>7246.3058468060699</v>
      </c>
      <c r="Q278" s="2">
        <f t="shared" si="109"/>
        <v>22327.060472088953</v>
      </c>
      <c r="R278" s="2">
        <f t="shared" si="110"/>
        <v>2085.4743642799649</v>
      </c>
      <c r="S278" s="2">
        <f t="shared" si="96"/>
        <v>0</v>
      </c>
      <c r="T278" s="2">
        <f t="shared" si="97"/>
        <v>0</v>
      </c>
      <c r="U278" s="2">
        <f t="shared" si="98"/>
        <v>0</v>
      </c>
      <c r="V278" s="2">
        <f t="shared" si="99"/>
        <v>0</v>
      </c>
      <c r="W278" s="2">
        <f t="shared" si="111"/>
        <v>9268.4485133882972</v>
      </c>
      <c r="X278" s="2">
        <f t="shared" si="100"/>
        <v>3.1139479123511924</v>
      </c>
      <c r="Y278" s="2">
        <f t="shared" si="112"/>
        <v>0</v>
      </c>
      <c r="Z278" s="2">
        <f t="shared" si="101"/>
        <v>0</v>
      </c>
      <c r="AA278" s="2">
        <f t="shared" si="113"/>
        <v>28557.614709579851</v>
      </c>
      <c r="AB278" s="2">
        <f t="shared" si="102"/>
        <v>1.0106399358808571</v>
      </c>
      <c r="AC278" s="2"/>
      <c r="AD278" s="2">
        <f t="shared" si="103"/>
        <v>146.61654000000001</v>
      </c>
      <c r="AE278" s="2">
        <f t="shared" si="104"/>
        <v>-1.3831024930747926</v>
      </c>
      <c r="AF278" s="2">
        <f t="shared" si="105"/>
        <v>0.9994174227898005</v>
      </c>
      <c r="AG278" s="2">
        <f t="shared" si="120"/>
        <v>0.10020109131586928</v>
      </c>
      <c r="AH278" s="2">
        <f t="shared" si="114"/>
        <v>3.2178152665441426E-2</v>
      </c>
      <c r="AI278" s="2">
        <f t="shared" si="115"/>
        <v>0.32113575054791077</v>
      </c>
      <c r="AJ278" s="2">
        <f t="shared" si="116"/>
        <v>9.9146181553533066E-2</v>
      </c>
      <c r="AK278" s="2">
        <f t="shared" si="106"/>
        <v>1057.8608407392267</v>
      </c>
      <c r="AL278" s="2">
        <f t="shared" si="117"/>
        <v>4.5674503012494263</v>
      </c>
      <c r="AM278" s="2">
        <f t="shared" si="107"/>
        <v>3273.5162570708285</v>
      </c>
      <c r="AN278" s="2">
        <f t="shared" si="118"/>
        <v>9.7717620359121142E-5</v>
      </c>
      <c r="AO278">
        <f t="shared" si="119"/>
        <v>49.423522385714932</v>
      </c>
    </row>
    <row r="279" spans="9:41" x14ac:dyDescent="0.25">
      <c r="I279">
        <v>286</v>
      </c>
      <c r="J279" s="2">
        <f t="shared" ref="J279:J342" si="121">AL279+AK279</f>
        <v>1073.5233023739679</v>
      </c>
      <c r="K279" s="2">
        <f t="shared" ref="K279:K342" si="122">$AN279+$AM279</f>
        <v>3308.0959764208478</v>
      </c>
      <c r="L279" s="2">
        <f t="shared" ref="L279:L342" si="123">$E$12*((1-($E$15/($E$15+(AD279/$E$14)))*($E$15/($E$15+(AD279/$E$14)))))/((1-($E$15/($E$15+1))*($E$15/($E$15+1))))</f>
        <v>305.99063945578229</v>
      </c>
      <c r="M279" s="2">
        <f t="shared" ref="M279:M342" si="124">MAX(0,L279-J279)</f>
        <v>0</v>
      </c>
      <c r="N279" s="2">
        <f t="shared" ref="N279:N342" si="125">MAX(0,$L279-$K279)</f>
        <v>0</v>
      </c>
      <c r="O279">
        <v>286</v>
      </c>
      <c r="P279" s="2">
        <f t="shared" si="108"/>
        <v>7296.3781875744662</v>
      </c>
      <c r="Q279" s="2">
        <f t="shared" si="109"/>
        <v>22484.019928942005</v>
      </c>
      <c r="R279" s="2">
        <f t="shared" si="110"/>
        <v>2079.7158500332075</v>
      </c>
      <c r="S279" s="2">
        <f t="shared" ref="S279:S342" si="126">MAX(0,$R279-$P279)</f>
        <v>0</v>
      </c>
      <c r="T279" s="2">
        <f t="shared" ref="T279:T342" si="127">MAX(0,$R279-$Q279)</f>
        <v>0</v>
      </c>
      <c r="U279" s="2">
        <f t="shared" ref="U279:U342" si="128">196.85*(S279/$E$7)*AD279</f>
        <v>0</v>
      </c>
      <c r="V279" s="2">
        <f t="shared" ref="V279:V342" si="129">57.2958*ATAN((U279/196.85)/AD279)</f>
        <v>0</v>
      </c>
      <c r="W279" s="2">
        <f t="shared" si="111"/>
        <v>9365.2395553504994</v>
      </c>
      <c r="X279" s="2">
        <f t="shared" ref="X279:X342" si="130">AD279/(W279/196.85)</f>
        <v>3.0925780413009472</v>
      </c>
      <c r="Y279" s="2">
        <f t="shared" si="112"/>
        <v>0</v>
      </c>
      <c r="Z279" s="2">
        <f t="shared" ref="Z279:Z342" si="131">57.2958*ATAN(($Y279/196.85)/$AD279)</f>
        <v>0</v>
      </c>
      <c r="AA279" s="2">
        <f t="shared" si="113"/>
        <v>28859.28160363296</v>
      </c>
      <c r="AB279" s="2">
        <f t="shared" ref="AB279:AB342" si="132">$AD279/($AA279/196.85)</f>
        <v>1.0035847252952415</v>
      </c>
      <c r="AC279" s="2"/>
      <c r="AD279" s="2">
        <f t="shared" ref="AD279:AD342" si="133">I279*0.514444</f>
        <v>147.13098400000001</v>
      </c>
      <c r="AE279" s="2">
        <f t="shared" ref="AE279:AE342" si="134">(($E$7/($E$4*0.5*$AD279*$AD279*$E$8))/$H$11)*(180/3.1415)+$E$18</f>
        <v>-1.3908993104797305</v>
      </c>
      <c r="AF279" s="2">
        <f t="shared" ref="AF279:AF342" si="135">COS(AE279*3.1415/180)*COS(AE279*3.1415/180)</f>
        <v>0.99941083736875269</v>
      </c>
      <c r="AG279" s="2">
        <f t="shared" si="120"/>
        <v>9.9501609395709845E-2</v>
      </c>
      <c r="AH279" s="2">
        <f t="shared" si="114"/>
        <v>3.2174324484905405E-2</v>
      </c>
      <c r="AI279" s="2">
        <f t="shared" si="115"/>
        <v>0.32335481486486034</v>
      </c>
      <c r="AJ279" s="2">
        <f t="shared" si="116"/>
        <v>9.9146192968623537E-2</v>
      </c>
      <c r="AK279" s="2">
        <f t="shared" ref="AK279:AK342" si="136">0.001*(0.5*$E$4*$AD279*$AD279*$AD279*$E$8*$H$8)/$E$13</f>
        <v>1069.0353352070219</v>
      </c>
      <c r="AL279" s="2">
        <f t="shared" si="117"/>
        <v>4.4879671669459826</v>
      </c>
      <c r="AM279" s="2">
        <f t="shared" ref="AM279:AM342" si="137">0.001*(0.5*$E$4*$AD279*$AD279*$AD279*$E$8*$H$9)/$E$13</f>
        <v>3308.0953698389262</v>
      </c>
      <c r="AN279" s="2">
        <f t="shared" si="118"/>
        <v>6.065819215070223E-4</v>
      </c>
      <c r="AO279">
        <f t="shared" si="119"/>
        <v>49.591037789664114</v>
      </c>
    </row>
    <row r="280" spans="9:41" x14ac:dyDescent="0.25">
      <c r="I280">
        <v>287</v>
      </c>
      <c r="J280" s="2">
        <f t="shared" si="121"/>
        <v>1084.6975101393971</v>
      </c>
      <c r="K280" s="2">
        <f t="shared" si="122"/>
        <v>3342.9206399750969</v>
      </c>
      <c r="L280" s="2">
        <f t="shared" si="123"/>
        <v>306.21478314495101</v>
      </c>
      <c r="M280" s="2">
        <f t="shared" si="124"/>
        <v>0</v>
      </c>
      <c r="N280" s="2">
        <f t="shared" si="125"/>
        <v>0</v>
      </c>
      <c r="O280">
        <v>287</v>
      </c>
      <c r="P280" s="2">
        <f t="shared" ref="P280:P343" si="138">$E$13*1000*$J280/$AD280</f>
        <v>7346.6379882714491</v>
      </c>
      <c r="Q280" s="2">
        <f t="shared" ref="Q280:Q343" si="139">$E$13*1000*$K280/$AD280</f>
        <v>22641.545256484995</v>
      </c>
      <c r="R280" s="2">
        <f t="shared" ref="R280:R343" si="140">$E$13*1000*$L280/$AD280</f>
        <v>2073.9875747791598</v>
      </c>
      <c r="S280" s="2">
        <f t="shared" si="126"/>
        <v>0</v>
      </c>
      <c r="T280" s="2">
        <f t="shared" si="127"/>
        <v>0</v>
      </c>
      <c r="U280" s="2">
        <f t="shared" si="128"/>
        <v>0</v>
      </c>
      <c r="V280" s="2">
        <f t="shared" si="129"/>
        <v>0</v>
      </c>
      <c r="W280" s="2">
        <f t="shared" ref="W280:W343" si="141">196.85*(P280/$E$7)*AD280</f>
        <v>9462.7214938730122</v>
      </c>
      <c r="X280" s="2">
        <f t="shared" si="130"/>
        <v>3.0714211044484996</v>
      </c>
      <c r="Y280" s="2">
        <f t="shared" ref="Y280:Y343" si="142">196.85*(T280/$E$7)*$AD280</f>
        <v>0</v>
      </c>
      <c r="Z280" s="2">
        <f t="shared" si="131"/>
        <v>0</v>
      </c>
      <c r="AA280" s="2">
        <f t="shared" ref="AA280:AA343" si="143">196.85*(Q280/$E$7)*$AD280</f>
        <v>29163.086202842693</v>
      </c>
      <c r="AB280" s="2">
        <f t="shared" si="132"/>
        <v>0.99660242745388739</v>
      </c>
      <c r="AC280" s="2"/>
      <c r="AD280" s="2">
        <f t="shared" si="133"/>
        <v>147.64542800000001</v>
      </c>
      <c r="AE280" s="2">
        <f t="shared" si="134"/>
        <v>-1.3986147701198266</v>
      </c>
      <c r="AF280" s="2">
        <f t="shared" si="135"/>
        <v>0.99940428425203154</v>
      </c>
      <c r="AG280" s="2">
        <f t="shared" si="120"/>
        <v>9.8809426387736696E-2</v>
      </c>
      <c r="AH280" s="2">
        <f t="shared" ref="AH280:AH343" si="144">$H$8+($AG280-$C$17)*($AG280-$C$17)*$H$7</f>
        <v>3.2170589127171731E-2</v>
      </c>
      <c r="AI280" s="2">
        <f t="shared" ref="AI280:AI343" si="145">AH280/AG280</f>
        <v>0.32558218687487944</v>
      </c>
      <c r="AJ280" s="2">
        <f t="shared" ref="AJ280:AJ343" si="146">$H$9+($AG280-$C$19)*($AG280-$C$19)*$H$7</f>
        <v>9.9146257141333127E-2</v>
      </c>
      <c r="AK280" s="2">
        <f t="shared" si="136"/>
        <v>1080.288246859169</v>
      </c>
      <c r="AL280" s="2">
        <f t="shared" ref="AL280:AL343" si="147">0.001*$E$4*0.5*$E$8*$AD280*$AD280*$AD280*($AG280-$C$17)*($AG280-$C$17)*$H$7</f>
        <v>4.4092632802281075</v>
      </c>
      <c r="AM280" s="2">
        <f t="shared" si="137"/>
        <v>3342.9171420551506</v>
      </c>
      <c r="AN280" s="2">
        <f t="shared" ref="AN280:AN343" si="148">0.001*$E$4*0.5*$E$8*$AD280*$AD280*$AD280*($AG280-$C$19)*($AG280-$C$19)*$H$41</f>
        <v>3.4979199461130711E-3</v>
      </c>
      <c r="AO280">
        <f t="shared" ref="AO280:AO343" si="149">P280/AD280</f>
        <v>49.758655501824606</v>
      </c>
    </row>
    <row r="281" spans="9:41" x14ac:dyDescent="0.25">
      <c r="I281">
        <v>288</v>
      </c>
      <c r="J281" s="2">
        <f t="shared" si="121"/>
        <v>1095.9511850785668</v>
      </c>
      <c r="K281" s="2">
        <f t="shared" si="122"/>
        <v>3377.9911940160691</v>
      </c>
      <c r="L281" s="2">
        <f t="shared" si="123"/>
        <v>306.43747919143874</v>
      </c>
      <c r="M281" s="2">
        <f t="shared" si="124"/>
        <v>0</v>
      </c>
      <c r="N281" s="2">
        <f t="shared" si="125"/>
        <v>0</v>
      </c>
      <c r="O281">
        <v>288</v>
      </c>
      <c r="P281" s="2">
        <f t="shared" si="138"/>
        <v>7397.0851235519885</v>
      </c>
      <c r="Q281" s="2">
        <f t="shared" si="139"/>
        <v>22799.636287591213</v>
      </c>
      <c r="R281" s="2">
        <f t="shared" si="140"/>
        <v>2068.2893083995018</v>
      </c>
      <c r="S281" s="2">
        <f t="shared" si="126"/>
        <v>0</v>
      </c>
      <c r="T281" s="2">
        <f t="shared" si="127"/>
        <v>0</v>
      </c>
      <c r="U281" s="2">
        <f t="shared" si="128"/>
        <v>0</v>
      </c>
      <c r="V281" s="2">
        <f t="shared" si="129"/>
        <v>0</v>
      </c>
      <c r="W281" s="2">
        <f t="shared" si="141"/>
        <v>9560.8966908624989</v>
      </c>
      <c r="X281" s="2">
        <f t="shared" si="130"/>
        <v>3.0504744216171393</v>
      </c>
      <c r="Y281" s="2">
        <f t="shared" si="142"/>
        <v>0</v>
      </c>
      <c r="Z281" s="2">
        <f t="shared" si="131"/>
        <v>0</v>
      </c>
      <c r="AA281" s="2">
        <f t="shared" si="143"/>
        <v>29469.035909948492</v>
      </c>
      <c r="AB281" s="2">
        <f t="shared" si="132"/>
        <v>0.98969205821063377</v>
      </c>
      <c r="AC281" s="2"/>
      <c r="AD281" s="2">
        <f t="shared" si="133"/>
        <v>148.15987200000001</v>
      </c>
      <c r="AE281" s="2">
        <f t="shared" si="134"/>
        <v>-1.4062500000000002</v>
      </c>
      <c r="AF281" s="2">
        <f t="shared" si="135"/>
        <v>0.99939776362000177</v>
      </c>
      <c r="AG281" s="2">
        <f t="shared" si="120"/>
        <v>9.8124441094370699E-2</v>
      </c>
      <c r="AH281" s="2">
        <f t="shared" si="144"/>
        <v>3.2166944393637056E-2</v>
      </c>
      <c r="AI281" s="2">
        <f t="shared" si="145"/>
        <v>0.32781786102303151</v>
      </c>
      <c r="AJ281" s="2">
        <f t="shared" si="146"/>
        <v>9.9146372428552135E-2</v>
      </c>
      <c r="AK281" s="2">
        <f t="shared" si="136"/>
        <v>1091.6198498816275</v>
      </c>
      <c r="AL281" s="2">
        <f t="shared" si="147"/>
        <v>4.3313351969392713</v>
      </c>
      <c r="AM281" s="2">
        <f t="shared" si="137"/>
        <v>3377.9824221791118</v>
      </c>
      <c r="AN281" s="2">
        <f t="shared" si="148"/>
        <v>8.7718369573103316E-3</v>
      </c>
      <c r="AO281">
        <f t="shared" si="149"/>
        <v>49.926373610473881</v>
      </c>
    </row>
    <row r="282" spans="9:41" x14ac:dyDescent="0.25">
      <c r="I282">
        <v>289</v>
      </c>
      <c r="J282" s="2">
        <f t="shared" si="121"/>
        <v>1107.2845979972033</v>
      </c>
      <c r="K282" s="2">
        <f t="shared" si="122"/>
        <v>3413.3084871938686</v>
      </c>
      <c r="L282" s="2">
        <f t="shared" si="123"/>
        <v>306.6587400346861</v>
      </c>
      <c r="M282" s="2">
        <f t="shared" si="124"/>
        <v>0</v>
      </c>
      <c r="N282" s="2">
        <f t="shared" si="125"/>
        <v>0</v>
      </c>
      <c r="O282">
        <v>289</v>
      </c>
      <c r="P282" s="2">
        <f t="shared" si="138"/>
        <v>7447.7194702358893</v>
      </c>
      <c r="Q282" s="2">
        <f t="shared" si="139"/>
        <v>22958.292858020402</v>
      </c>
      <c r="R282" s="2">
        <f t="shared" si="140"/>
        <v>2062.6208230524908</v>
      </c>
      <c r="S282" s="2">
        <f t="shared" si="126"/>
        <v>0</v>
      </c>
      <c r="T282" s="2">
        <f t="shared" si="127"/>
        <v>0</v>
      </c>
      <c r="U282" s="2">
        <f t="shared" si="128"/>
        <v>0</v>
      </c>
      <c r="V282" s="2">
        <f t="shared" si="129"/>
        <v>0</v>
      </c>
      <c r="W282" s="2">
        <f t="shared" si="141"/>
        <v>9659.7675087832813</v>
      </c>
      <c r="X282" s="2">
        <f t="shared" si="130"/>
        <v>3.0297353510826199</v>
      </c>
      <c r="Y282" s="2">
        <f t="shared" si="142"/>
        <v>0</v>
      </c>
      <c r="Z282" s="2">
        <f t="shared" si="131"/>
        <v>0</v>
      </c>
      <c r="AA282" s="2">
        <f t="shared" si="143"/>
        <v>29777.13812843338</v>
      </c>
      <c r="AB282" s="2">
        <f t="shared" si="132"/>
        <v>0.9828526495181944</v>
      </c>
      <c r="AC282" s="2"/>
      <c r="AD282" s="2">
        <f t="shared" si="133"/>
        <v>148.674316</v>
      </c>
      <c r="AE282" s="2">
        <f t="shared" si="134"/>
        <v>-1.4138061086433353</v>
      </c>
      <c r="AF282" s="2">
        <f t="shared" si="135"/>
        <v>0.99939127563694952</v>
      </c>
      <c r="AG282" s="2">
        <f t="shared" si="120"/>
        <v>9.7446554065821575E-2</v>
      </c>
      <c r="AH282" s="2">
        <f t="shared" si="144"/>
        <v>3.2163388142466255E-2</v>
      </c>
      <c r="AI282" s="2">
        <f t="shared" si="145"/>
        <v>0.33006183185031934</v>
      </c>
      <c r="AJ282" s="2">
        <f t="shared" si="146"/>
        <v>9.9146537234345147E-2</v>
      </c>
      <c r="AK282" s="2">
        <f t="shared" si="136"/>
        <v>1103.030418460356</v>
      </c>
      <c r="AL282" s="2">
        <f t="shared" si="147"/>
        <v>4.2541795368471744</v>
      </c>
      <c r="AM282" s="2">
        <f t="shared" si="137"/>
        <v>3413.2920586704181</v>
      </c>
      <c r="AN282" s="2">
        <f t="shared" si="148"/>
        <v>1.6428523450517027E-2</v>
      </c>
      <c r="AO282">
        <f t="shared" si="149"/>
        <v>50.094190244910152</v>
      </c>
    </row>
    <row r="283" spans="9:41" x14ac:dyDescent="0.25">
      <c r="I283">
        <v>290</v>
      </c>
      <c r="J283" s="2">
        <f t="shared" si="121"/>
        <v>1118.6980197638559</v>
      </c>
      <c r="K283" s="2">
        <f t="shared" si="122"/>
        <v>3448.8733682423622</v>
      </c>
      <c r="L283" s="2">
        <f t="shared" si="123"/>
        <v>306.87857798080643</v>
      </c>
      <c r="M283" s="2">
        <f t="shared" si="124"/>
        <v>0</v>
      </c>
      <c r="N283" s="2">
        <f t="shared" si="125"/>
        <v>0</v>
      </c>
      <c r="O283">
        <v>290</v>
      </c>
      <c r="P283" s="2">
        <f t="shared" si="138"/>
        <v>7498.5409072630937</v>
      </c>
      <c r="Q283" s="2">
        <f t="shared" si="139"/>
        <v>23117.514806359151</v>
      </c>
      <c r="R283" s="2">
        <f t="shared" si="140"/>
        <v>2056.9818931453442</v>
      </c>
      <c r="S283" s="2">
        <f t="shared" si="126"/>
        <v>0</v>
      </c>
      <c r="T283" s="2">
        <f t="shared" si="127"/>
        <v>0</v>
      </c>
      <c r="U283" s="2">
        <f t="shared" si="128"/>
        <v>0</v>
      </c>
      <c r="V283" s="2">
        <f t="shared" si="129"/>
        <v>0</v>
      </c>
      <c r="W283" s="2">
        <f t="shared" si="141"/>
        <v>9759.3363106477409</v>
      </c>
      <c r="X283" s="2">
        <f t="shared" si="130"/>
        <v>3.0092012890219597</v>
      </c>
      <c r="Y283" s="2">
        <f t="shared" si="142"/>
        <v>0</v>
      </c>
      <c r="Z283" s="2">
        <f t="shared" si="131"/>
        <v>0</v>
      </c>
      <c r="AA283" s="2">
        <f t="shared" si="143"/>
        <v>30087.400262511073</v>
      </c>
      <c r="AB283" s="2">
        <f t="shared" si="132"/>
        <v>0.97608324912645617</v>
      </c>
      <c r="AC283" s="2"/>
      <c r="AD283" s="2">
        <f t="shared" si="133"/>
        <v>149.18876</v>
      </c>
      <c r="AE283" s="2">
        <f t="shared" si="134"/>
        <v>-1.4212841854934601</v>
      </c>
      <c r="AF283" s="2">
        <f t="shared" si="135"/>
        <v>0.99938482045172772</v>
      </c>
      <c r="AG283" s="2">
        <f t="shared" si="120"/>
        <v>9.6775667563989115E-2</v>
      </c>
      <c r="AH283" s="2">
        <f t="shared" si="144"/>
        <v>3.2159918286969361E-2</v>
      </c>
      <c r="AI283" s="2">
        <f t="shared" si="145"/>
        <v>0.33231409399170381</v>
      </c>
      <c r="AJ283" s="2">
        <f t="shared" si="146"/>
        <v>9.914675000852613E-2</v>
      </c>
      <c r="AK283" s="2">
        <f t="shared" si="136"/>
        <v>1114.5202267813142</v>
      </c>
      <c r="AL283" s="2">
        <f t="shared" si="147"/>
        <v>4.1777929825415807</v>
      </c>
      <c r="AM283" s="2">
        <f t="shared" si="137"/>
        <v>3448.8468999886782</v>
      </c>
      <c r="AN283" s="2">
        <f t="shared" si="148"/>
        <v>2.6468253683915158E-2</v>
      </c>
      <c r="AO283">
        <f t="shared" si="149"/>
        <v>50.262103574445511</v>
      </c>
    </row>
    <row r="284" spans="9:41" x14ac:dyDescent="0.25">
      <c r="I284">
        <v>291</v>
      </c>
      <c r="J284" s="2">
        <f t="shared" si="121"/>
        <v>1130.1917213088161</v>
      </c>
      <c r="K284" s="2">
        <f t="shared" si="122"/>
        <v>3484.686685977741</v>
      </c>
      <c r="L284" s="2">
        <f t="shared" si="123"/>
        <v>307.09700520429732</v>
      </c>
      <c r="M284" s="2">
        <f t="shared" si="124"/>
        <v>0</v>
      </c>
      <c r="N284" s="2">
        <f t="shared" si="125"/>
        <v>0</v>
      </c>
      <c r="O284">
        <v>291</v>
      </c>
      <c r="P284" s="2">
        <f t="shared" si="138"/>
        <v>7549.5493156500261</v>
      </c>
      <c r="Q284" s="2">
        <f t="shared" si="139"/>
        <v>23277.301973962702</v>
      </c>
      <c r="R284" s="2">
        <f t="shared" si="140"/>
        <v>2051.3722953070351</v>
      </c>
      <c r="S284" s="2">
        <f t="shared" si="126"/>
        <v>0</v>
      </c>
      <c r="T284" s="2">
        <f t="shared" si="127"/>
        <v>0</v>
      </c>
      <c r="U284" s="2">
        <f t="shared" si="128"/>
        <v>0</v>
      </c>
      <c r="V284" s="2">
        <f t="shared" si="129"/>
        <v>0</v>
      </c>
      <c r="W284" s="2">
        <f t="shared" si="141"/>
        <v>9859.6054600068819</v>
      </c>
      <c r="X284" s="2">
        <f t="shared" si="130"/>
        <v>2.9888696689674061</v>
      </c>
      <c r="Y284" s="2">
        <f t="shared" si="142"/>
        <v>0</v>
      </c>
      <c r="Z284" s="2">
        <f t="shared" si="131"/>
        <v>0</v>
      </c>
      <c r="AA284" s="2">
        <f t="shared" si="143"/>
        <v>30399.829717113509</v>
      </c>
      <c r="AB284" s="2">
        <f t="shared" si="132"/>
        <v>0.96938292028690065</v>
      </c>
      <c r="AC284" s="2"/>
      <c r="AD284" s="2">
        <f t="shared" si="133"/>
        <v>149.703204</v>
      </c>
      <c r="AE284" s="2">
        <f t="shared" si="134"/>
        <v>-1.4286853013072591</v>
      </c>
      <c r="AF284" s="2">
        <f t="shared" si="135"/>
        <v>0.99937839819837426</v>
      </c>
      <c r="AG284" s="2">
        <f t="shared" si="120"/>
        <v>9.6111685527231427E-2</v>
      </c>
      <c r="AH284" s="2">
        <f t="shared" si="144"/>
        <v>3.2156532794029823E-2</v>
      </c>
      <c r="AI284" s="2">
        <f t="shared" si="145"/>
        <v>0.33457464217417016</v>
      </c>
      <c r="AJ284" s="2">
        <f t="shared" si="146"/>
        <v>9.9147009245279999E-2</v>
      </c>
      <c r="AK284" s="2">
        <f t="shared" si="136"/>
        <v>1126.0895490304613</v>
      </c>
      <c r="AL284" s="2">
        <f t="shared" si="147"/>
        <v>4.1021722783549093</v>
      </c>
      <c r="AM284" s="2">
        <f t="shared" si="137"/>
        <v>3484.6477945935017</v>
      </c>
      <c r="AN284" s="2">
        <f t="shared" si="148"/>
        <v>3.8891384239227639E-2</v>
      </c>
      <c r="AO284">
        <f t="shared" si="149"/>
        <v>50.430111807426819</v>
      </c>
    </row>
    <row r="285" spans="9:41" x14ac:dyDescent="0.25">
      <c r="I285">
        <v>292</v>
      </c>
      <c r="J285" s="2">
        <f t="shared" si="121"/>
        <v>1141.7659736230619</v>
      </c>
      <c r="K285" s="2">
        <f t="shared" si="122"/>
        <v>3520.7492892971086</v>
      </c>
      <c r="L285" s="2">
        <f t="shared" si="123"/>
        <v>307.31403374972609</v>
      </c>
      <c r="M285" s="2">
        <f t="shared" si="124"/>
        <v>0</v>
      </c>
      <c r="N285" s="2">
        <f t="shared" si="125"/>
        <v>0</v>
      </c>
      <c r="O285">
        <v>292</v>
      </c>
      <c r="P285" s="2">
        <f t="shared" si="138"/>
        <v>7600.7445784470128</v>
      </c>
      <c r="Q285" s="2">
        <f t="shared" si="139"/>
        <v>23437.654204898139</v>
      </c>
      <c r="R285" s="2">
        <f t="shared" si="140"/>
        <v>2045.7918083614654</v>
      </c>
      <c r="S285" s="2">
        <f t="shared" si="126"/>
        <v>0</v>
      </c>
      <c r="T285" s="2">
        <f t="shared" si="127"/>
        <v>0</v>
      </c>
      <c r="U285" s="2">
        <f t="shared" si="128"/>
        <v>0</v>
      </c>
      <c r="V285" s="2">
        <f t="shared" si="129"/>
        <v>0</v>
      </c>
      <c r="W285" s="2">
        <f t="shared" si="141"/>
        <v>9960.5773209411309</v>
      </c>
      <c r="X285" s="2">
        <f t="shared" si="130"/>
        <v>2.9687379612656857</v>
      </c>
      <c r="Y285" s="2">
        <f t="shared" si="142"/>
        <v>0</v>
      </c>
      <c r="Z285" s="2">
        <f t="shared" si="131"/>
        <v>0</v>
      </c>
      <c r="AA285" s="2">
        <f t="shared" si="143"/>
        <v>30714.433897878469</v>
      </c>
      <c r="AB285" s="2">
        <f t="shared" si="132"/>
        <v>0.96275074146303907</v>
      </c>
      <c r="AC285" s="2"/>
      <c r="AD285" s="2">
        <f t="shared" si="133"/>
        <v>150.217648</v>
      </c>
      <c r="AE285" s="2">
        <f t="shared" si="134"/>
        <v>-1.4360105085381873</v>
      </c>
      <c r="AF285" s="2">
        <f t="shared" si="135"/>
        <v>0.99937200899670708</v>
      </c>
      <c r="AG285" s="2">
        <f t="shared" si="120"/>
        <v>9.545451353597631E-2</v>
      </c>
      <c r="AH285" s="2">
        <f t="shared" si="144"/>
        <v>3.215322968258217E-2</v>
      </c>
      <c r="AI285" s="2">
        <f t="shared" si="145"/>
        <v>0.33684347121483976</v>
      </c>
      <c r="AJ285" s="2">
        <f t="shared" si="146"/>
        <v>9.9147313481829147E-2</v>
      </c>
      <c r="AK285" s="2">
        <f t="shared" si="136"/>
        <v>1137.738659393757</v>
      </c>
      <c r="AL285" s="2">
        <f t="shared" si="147"/>
        <v>4.0273142293050013</v>
      </c>
      <c r="AM285" s="2">
        <f t="shared" si="137"/>
        <v>3520.6955909444964</v>
      </c>
      <c r="AN285" s="2">
        <f t="shared" si="148"/>
        <v>5.3698352612068179E-2</v>
      </c>
      <c r="AO285">
        <f t="shared" si="149"/>
        <v>50.598213190283829</v>
      </c>
    </row>
    <row r="286" spans="9:41" x14ac:dyDescent="0.25">
      <c r="I286">
        <v>293</v>
      </c>
      <c r="J286" s="2">
        <f t="shared" si="121"/>
        <v>1153.4210477572192</v>
      </c>
      <c r="K286" s="2">
        <f t="shared" si="122"/>
        <v>3557.0620271771022</v>
      </c>
      <c r="L286" s="2">
        <f t="shared" si="123"/>
        <v>307.52967553338999</v>
      </c>
      <c r="M286" s="2">
        <f t="shared" si="124"/>
        <v>0</v>
      </c>
      <c r="N286" s="2">
        <f t="shared" si="125"/>
        <v>0</v>
      </c>
      <c r="O286">
        <v>293</v>
      </c>
      <c r="P286" s="2">
        <f t="shared" si="138"/>
        <v>7652.1265806966931</v>
      </c>
      <c r="Q286" s="2">
        <f t="shared" si="139"/>
        <v>23598.571345888988</v>
      </c>
      <c r="R286" s="2">
        <f t="shared" si="140"/>
        <v>2040.2402133010266</v>
      </c>
      <c r="S286" s="2">
        <f t="shared" si="126"/>
        <v>0</v>
      </c>
      <c r="T286" s="2">
        <f t="shared" si="127"/>
        <v>0</v>
      </c>
      <c r="U286" s="2">
        <f t="shared" si="128"/>
        <v>0</v>
      </c>
      <c r="V286" s="2">
        <f t="shared" si="129"/>
        <v>0</v>
      </c>
      <c r="W286" s="2">
        <f t="shared" si="141"/>
        <v>10062.254258051276</v>
      </c>
      <c r="X286" s="2">
        <f t="shared" si="130"/>
        <v>2.9488036725426974</v>
      </c>
      <c r="Y286" s="2">
        <f t="shared" si="142"/>
        <v>0</v>
      </c>
      <c r="Z286" s="2">
        <f t="shared" si="131"/>
        <v>0</v>
      </c>
      <c r="AA286" s="2">
        <f t="shared" si="143"/>
        <v>31031.220211137585</v>
      </c>
      <c r="AB286" s="2">
        <f t="shared" si="132"/>
        <v>0.95618580604672443</v>
      </c>
      <c r="AC286" s="2"/>
      <c r="AD286" s="2">
        <f t="shared" si="133"/>
        <v>150.73209199999999</v>
      </c>
      <c r="AE286" s="2">
        <f t="shared" si="134"/>
        <v>-1.4432608417104451</v>
      </c>
      <c r="AF286" s="2">
        <f t="shared" si="135"/>
        <v>0.99936565295289959</v>
      </c>
      <c r="AG286" s="2">
        <f t="shared" si="120"/>
        <v>9.4804058779152767E-2</v>
      </c>
      <c r="AH286" s="2">
        <f t="shared" si="144"/>
        <v>3.2150007022137564E-2</v>
      </c>
      <c r="AI286" s="2">
        <f t="shared" si="145"/>
        <v>0.33912057601912809</v>
      </c>
      <c r="AJ286" s="2">
        <f t="shared" si="146"/>
        <v>9.9147661297143183E-2</v>
      </c>
      <c r="AK286" s="2">
        <f t="shared" si="136"/>
        <v>1149.4678320571597</v>
      </c>
      <c r="AL286" s="2">
        <f t="shared" si="147"/>
        <v>3.9532157000595309</v>
      </c>
      <c r="AM286" s="2">
        <f t="shared" si="137"/>
        <v>3556.9911375012712</v>
      </c>
      <c r="AN286" s="2">
        <f t="shared" si="148"/>
        <v>7.0889675831157684E-2</v>
      </c>
      <c r="AO286">
        <f t="shared" si="149"/>
        <v>50.766406006603383</v>
      </c>
    </row>
    <row r="287" spans="9:41" x14ac:dyDescent="0.25">
      <c r="I287">
        <v>294</v>
      </c>
      <c r="J287" s="2">
        <f t="shared" si="121"/>
        <v>1165.1572148205507</v>
      </c>
      <c r="K287" s="2">
        <f t="shared" si="122"/>
        <v>3593.6257486725412</v>
      </c>
      <c r="L287" s="2">
        <f t="shared" si="123"/>
        <v>307.74394234495247</v>
      </c>
      <c r="M287" s="2">
        <f t="shared" si="124"/>
        <v>0</v>
      </c>
      <c r="N287" s="2">
        <f t="shared" si="125"/>
        <v>0</v>
      </c>
      <c r="O287">
        <v>294</v>
      </c>
      <c r="P287" s="2">
        <f t="shared" si="138"/>
        <v>7703.6952093934287</v>
      </c>
      <c r="Q287" s="2">
        <f t="shared" si="139"/>
        <v>23760.053246261068</v>
      </c>
      <c r="R287" s="2">
        <f t="shared" si="140"/>
        <v>2034.7172932605379</v>
      </c>
      <c r="S287" s="2">
        <f t="shared" si="126"/>
        <v>0</v>
      </c>
      <c r="T287" s="2">
        <f t="shared" si="127"/>
        <v>0</v>
      </c>
      <c r="U287" s="2">
        <f t="shared" si="128"/>
        <v>0</v>
      </c>
      <c r="V287" s="2">
        <f t="shared" si="129"/>
        <v>0</v>
      </c>
      <c r="W287" s="2">
        <f t="shared" si="141"/>
        <v>10164.638636449637</v>
      </c>
      <c r="X287" s="2">
        <f t="shared" si="130"/>
        <v>2.9290643451737344</v>
      </c>
      <c r="Y287" s="2">
        <f t="shared" si="142"/>
        <v>0</v>
      </c>
      <c r="Z287" s="2">
        <f t="shared" si="131"/>
        <v>0</v>
      </c>
      <c r="AA287" s="2">
        <f t="shared" si="143"/>
        <v>31350.19606390451</v>
      </c>
      <c r="AB287" s="2">
        <f t="shared" si="132"/>
        <v>0.94968722208022882</v>
      </c>
      <c r="AC287" s="2"/>
      <c r="AD287" s="2">
        <f t="shared" si="133"/>
        <v>151.24653599999999</v>
      </c>
      <c r="AE287" s="2">
        <f t="shared" si="134"/>
        <v>-1.4504373177842564</v>
      </c>
      <c r="AF287" s="2">
        <f t="shared" si="135"/>
        <v>0.99935933016003264</v>
      </c>
      <c r="AG287" s="2">
        <f t="shared" si="120"/>
        <v>9.4160230021420308E-2</v>
      </c>
      <c r="AH287" s="2">
        <f t="shared" si="144"/>
        <v>3.2146862931355401E-2</v>
      </c>
      <c r="AI287" s="2">
        <f t="shared" si="145"/>
        <v>0.3414059515789456</v>
      </c>
      <c r="AJ287" s="2">
        <f t="shared" si="146"/>
        <v>9.9148051310690474E-2</v>
      </c>
      <c r="AK287" s="2">
        <f t="shared" si="136"/>
        <v>1161.2773412066292</v>
      </c>
      <c r="AL287" s="2">
        <f t="shared" si="147"/>
        <v>3.8798736139215393</v>
      </c>
      <c r="AM287" s="2">
        <f t="shared" si="137"/>
        <v>3593.5352827234356</v>
      </c>
      <c r="AN287" s="2">
        <f t="shared" si="148"/>
        <v>9.0465949105723115E-2</v>
      </c>
      <c r="AO287">
        <f t="shared" si="149"/>
        <v>50.934688576229142</v>
      </c>
    </row>
    <row r="288" spans="9:41" x14ac:dyDescent="0.25">
      <c r="I288">
        <v>295</v>
      </c>
      <c r="J288" s="2">
        <f t="shared" si="121"/>
        <v>1176.9747459799612</v>
      </c>
      <c r="K288" s="2">
        <f t="shared" si="122"/>
        <v>3630.4413029151015</v>
      </c>
      <c r="L288" s="2">
        <f t="shared" si="123"/>
        <v>307.95684584905405</v>
      </c>
      <c r="M288" s="2">
        <f t="shared" si="124"/>
        <v>0</v>
      </c>
      <c r="N288" s="2">
        <f t="shared" si="125"/>
        <v>0</v>
      </c>
      <c r="O288">
        <v>295</v>
      </c>
      <c r="P288" s="2">
        <f t="shared" si="138"/>
        <v>7755.4503534436926</v>
      </c>
      <c r="Q288" s="2">
        <f t="shared" si="139"/>
        <v>23922.099757889682</v>
      </c>
      <c r="R288" s="2">
        <f t="shared" si="140"/>
        <v>2029.2228334915471</v>
      </c>
      <c r="S288" s="2">
        <f t="shared" si="126"/>
        <v>0</v>
      </c>
      <c r="T288" s="2">
        <f t="shared" si="127"/>
        <v>0</v>
      </c>
      <c r="U288" s="2">
        <f t="shared" si="128"/>
        <v>0</v>
      </c>
      <c r="V288" s="2">
        <f t="shared" si="129"/>
        <v>0</v>
      </c>
      <c r="W288" s="2">
        <f t="shared" si="141"/>
        <v>10267.732821751397</v>
      </c>
      <c r="X288" s="2">
        <f t="shared" si="130"/>
        <v>2.9095175567593587</v>
      </c>
      <c r="Y288" s="2">
        <f t="shared" si="142"/>
        <v>0</v>
      </c>
      <c r="Z288" s="2">
        <f t="shared" si="131"/>
        <v>0</v>
      </c>
      <c r="AA288" s="2">
        <f t="shared" si="143"/>
        <v>31671.368863863408</v>
      </c>
      <c r="AB288" s="2">
        <f t="shared" si="132"/>
        <v>0.94325411198396258</v>
      </c>
      <c r="AC288" s="2"/>
      <c r="AD288" s="2">
        <f t="shared" si="133"/>
        <v>151.76098000000002</v>
      </c>
      <c r="AE288" s="2">
        <f t="shared" si="134"/>
        <v>-1.4575409365124967</v>
      </c>
      <c r="AF288" s="2">
        <f t="shared" si="135"/>
        <v>0.99935304069862552</v>
      </c>
      <c r="AG288" s="2">
        <f t="shared" si="120"/>
        <v>9.3522937571174747E-2</v>
      </c>
      <c r="AH288" s="2">
        <f t="shared" si="144"/>
        <v>3.2143795576659535E-2</v>
      </c>
      <c r="AI288" s="2">
        <f t="shared" si="145"/>
        <v>0.34369959297094155</v>
      </c>
      <c r="AJ288" s="2">
        <f t="shared" si="146"/>
        <v>9.9148482181229944E-2</v>
      </c>
      <c r="AK288" s="2">
        <f t="shared" si="136"/>
        <v>1173.1674610281257</v>
      </c>
      <c r="AL288" s="2">
        <f t="shared" si="147"/>
        <v>3.8072849518356353</v>
      </c>
      <c r="AM288" s="2">
        <f t="shared" si="137"/>
        <v>3630.328875070601</v>
      </c>
      <c r="AN288" s="2">
        <f t="shared" si="148"/>
        <v>0.11242784450040182</v>
      </c>
      <c r="AO288">
        <f t="shared" si="149"/>
        <v>51.103059254386018</v>
      </c>
    </row>
    <row r="289" spans="9:41" x14ac:dyDescent="0.25">
      <c r="I289">
        <v>296</v>
      </c>
      <c r="J289" s="2">
        <f t="shared" si="121"/>
        <v>1188.8739124590204</v>
      </c>
      <c r="K289" s="2">
        <f t="shared" si="122"/>
        <v>3667.5095391120071</v>
      </c>
      <c r="L289" s="2">
        <f t="shared" si="123"/>
        <v>308.16839758690031</v>
      </c>
      <c r="M289" s="2">
        <f t="shared" si="124"/>
        <v>0</v>
      </c>
      <c r="N289" s="2">
        <f t="shared" si="125"/>
        <v>0</v>
      </c>
      <c r="O289">
        <v>296</v>
      </c>
      <c r="P289" s="2">
        <f t="shared" si="138"/>
        <v>7807.3919036273401</v>
      </c>
      <c r="Q289" s="2">
        <f t="shared" si="139"/>
        <v>24084.710735147957</v>
      </c>
      <c r="R289" s="2">
        <f t="shared" si="140"/>
        <v>2023.7566213370078</v>
      </c>
      <c r="S289" s="2">
        <f t="shared" si="126"/>
        <v>0</v>
      </c>
      <c r="T289" s="2">
        <f t="shared" si="127"/>
        <v>0</v>
      </c>
      <c r="U289" s="2">
        <f t="shared" si="128"/>
        <v>0</v>
      </c>
      <c r="V289" s="2">
        <f t="shared" si="129"/>
        <v>0</v>
      </c>
      <c r="W289" s="2">
        <f t="shared" si="141"/>
        <v>10371.539180066073</v>
      </c>
      <c r="X289" s="2">
        <f t="shared" si="130"/>
        <v>2.8901609196070202</v>
      </c>
      <c r="Y289" s="2">
        <f t="shared" si="142"/>
        <v>0</v>
      </c>
      <c r="Z289" s="2">
        <f t="shared" si="131"/>
        <v>0</v>
      </c>
      <c r="AA289" s="2">
        <f t="shared" si="143"/>
        <v>31994.746019357517</v>
      </c>
      <c r="AB289" s="2">
        <f t="shared" si="132"/>
        <v>0.93688561228972478</v>
      </c>
      <c r="AC289" s="2"/>
      <c r="AD289" s="2">
        <f t="shared" si="133"/>
        <v>152.27542400000002</v>
      </c>
      <c r="AE289" s="2">
        <f t="shared" si="134"/>
        <v>-1.4645726807888972</v>
      </c>
      <c r="AF289" s="2">
        <f t="shared" si="135"/>
        <v>0.9993467846371501</v>
      </c>
      <c r="AG289" s="2">
        <f t="shared" si="120"/>
        <v>9.289209324930929E-2</v>
      </c>
      <c r="AH289" s="2">
        <f t="shared" si="144"/>
        <v>3.2140803170897486E-2</v>
      </c>
      <c r="AI289" s="2">
        <f t="shared" si="145"/>
        <v>0.34600149535478869</v>
      </c>
      <c r="AJ289" s="2">
        <f t="shared" si="146"/>
        <v>9.9148952605641799E-2</v>
      </c>
      <c r="AK289" s="2">
        <f t="shared" si="136"/>
        <v>1185.1384657076062</v>
      </c>
      <c r="AL289" s="2">
        <f t="shared" si="147"/>
        <v>3.735446751414313</v>
      </c>
      <c r="AM289" s="2">
        <f t="shared" si="137"/>
        <v>3667.37276300237</v>
      </c>
      <c r="AN289" s="2">
        <f t="shared" si="148"/>
        <v>0.13677610963700493</v>
      </c>
      <c r="AO289">
        <f t="shared" si="149"/>
        <v>51.271516430828257</v>
      </c>
    </row>
    <row r="290" spans="9:41" x14ac:dyDescent="0.25">
      <c r="I290">
        <v>297</v>
      </c>
      <c r="J290" s="2">
        <f t="shared" si="121"/>
        <v>1200.8549855370159</v>
      </c>
      <c r="K290" s="2">
        <f t="shared" si="122"/>
        <v>3704.8313065447787</v>
      </c>
      <c r="L290" s="2">
        <f t="shared" si="123"/>
        <v>308.37860897782588</v>
      </c>
      <c r="M290" s="2">
        <f t="shared" si="124"/>
        <v>0</v>
      </c>
      <c r="N290" s="2">
        <f t="shared" si="125"/>
        <v>0</v>
      </c>
      <c r="O290">
        <v>297</v>
      </c>
      <c r="P290" s="2">
        <f t="shared" si="138"/>
        <v>7859.5197525598733</v>
      </c>
      <c r="Q290" s="2">
        <f t="shared" si="139"/>
        <v>24247.886034856569</v>
      </c>
      <c r="R290" s="2">
        <f t="shared" si="140"/>
        <v>2018.3184462063014</v>
      </c>
      <c r="S290" s="2">
        <f t="shared" si="126"/>
        <v>0</v>
      </c>
      <c r="T290" s="2">
        <f t="shared" si="127"/>
        <v>0</v>
      </c>
      <c r="U290" s="2">
        <f t="shared" si="128"/>
        <v>0</v>
      </c>
      <c r="V290" s="2">
        <f t="shared" si="129"/>
        <v>0</v>
      </c>
      <c r="W290" s="2">
        <f t="shared" si="141"/>
        <v>10476.060077989256</v>
      </c>
      <c r="X290" s="2">
        <f t="shared" si="130"/>
        <v>2.8709920802184663</v>
      </c>
      <c r="Y290" s="2">
        <f t="shared" si="142"/>
        <v>0</v>
      </c>
      <c r="Z290" s="2">
        <f t="shared" si="131"/>
        <v>0</v>
      </c>
      <c r="AA290" s="2">
        <f t="shared" si="143"/>
        <v>32320.334939378208</v>
      </c>
      <c r="AB290" s="2">
        <f t="shared" si="132"/>
        <v>0.93058087337935946</v>
      </c>
      <c r="AC290" s="2"/>
      <c r="AD290" s="2">
        <f t="shared" si="133"/>
        <v>152.78986800000001</v>
      </c>
      <c r="AE290" s="2">
        <f t="shared" si="134"/>
        <v>-1.4715335169880628</v>
      </c>
      <c r="AF290" s="2">
        <f t="shared" si="135"/>
        <v>0.99934056203252297</v>
      </c>
      <c r="AG290" s="2">
        <f t="shared" si="120"/>
        <v>9.2267610358710367E-2</v>
      </c>
      <c r="AH290" s="2">
        <f t="shared" si="144"/>
        <v>3.2137883972041231E-2</v>
      </c>
      <c r="AI290" s="2">
        <f t="shared" si="145"/>
        <v>0.34831165397150993</v>
      </c>
      <c r="AJ290" s="2">
        <f t="shared" si="146"/>
        <v>9.914946131779577E-2</v>
      </c>
      <c r="AK290" s="2">
        <f t="shared" si="136"/>
        <v>1197.190629431032</v>
      </c>
      <c r="AL290" s="2">
        <f t="shared" si="147"/>
        <v>3.6643561059839382</v>
      </c>
      <c r="AM290" s="2">
        <f t="shared" si="137"/>
        <v>3704.6677949783561</v>
      </c>
      <c r="AN290" s="2">
        <f t="shared" si="148"/>
        <v>0.16351156642251929</v>
      </c>
      <c r="AO290">
        <f t="shared" si="149"/>
        <v>51.440058529011054</v>
      </c>
    </row>
    <row r="291" spans="9:41" x14ac:dyDescent="0.25">
      <c r="I291">
        <v>298</v>
      </c>
      <c r="J291" s="2">
        <f t="shared" si="121"/>
        <v>1212.918236548011</v>
      </c>
      <c r="K291" s="2">
        <f t="shared" si="122"/>
        <v>3742.4074545679691</v>
      </c>
      <c r="L291" s="2">
        <f t="shared" si="123"/>
        <v>308.58749132083534</v>
      </c>
      <c r="M291" s="2">
        <f t="shared" si="124"/>
        <v>0</v>
      </c>
      <c r="N291" s="2">
        <f t="shared" si="125"/>
        <v>0</v>
      </c>
      <c r="O291">
        <v>298</v>
      </c>
      <c r="P291" s="2">
        <f t="shared" si="138"/>
        <v>7911.8337946555012</v>
      </c>
      <c r="Q291" s="2">
        <f t="shared" si="139"/>
        <v>24411.625516234461</v>
      </c>
      <c r="R291" s="2">
        <f t="shared" si="140"/>
        <v>2012.9080995506204</v>
      </c>
      <c r="S291" s="2">
        <f t="shared" si="126"/>
        <v>0</v>
      </c>
      <c r="T291" s="2">
        <f t="shared" si="127"/>
        <v>0</v>
      </c>
      <c r="U291" s="2">
        <f t="shared" si="128"/>
        <v>0</v>
      </c>
      <c r="V291" s="2">
        <f t="shared" si="129"/>
        <v>0</v>
      </c>
      <c r="W291" s="2">
        <f t="shared" si="141"/>
        <v>10581.297882594392</v>
      </c>
      <c r="X291" s="2">
        <f t="shared" si="130"/>
        <v>2.8520087187830661</v>
      </c>
      <c r="Y291" s="2">
        <f t="shared" si="142"/>
        <v>0</v>
      </c>
      <c r="Z291" s="2">
        <f t="shared" si="131"/>
        <v>0</v>
      </c>
      <c r="AA291" s="2">
        <f t="shared" si="143"/>
        <v>32648.143033553977</v>
      </c>
      <c r="AB291" s="2">
        <f t="shared" si="132"/>
        <v>0.92433905922872084</v>
      </c>
      <c r="AC291" s="2"/>
      <c r="AD291" s="2">
        <f t="shared" si="133"/>
        <v>153.30431200000001</v>
      </c>
      <c r="AE291" s="2">
        <f t="shared" si="134"/>
        <v>-1.4784243952975094</v>
      </c>
      <c r="AF291" s="2">
        <f t="shared" si="135"/>
        <v>0.99933437293058125</v>
      </c>
      <c r="AG291" s="2">
        <f t="shared" si="120"/>
        <v>9.1649403654469205E-2</v>
      </c>
      <c r="AH291" s="2">
        <f t="shared" si="144"/>
        <v>3.2135036281928139E-2</v>
      </c>
      <c r="AI291" s="2">
        <f t="shared" si="145"/>
        <v>0.35063006414184239</v>
      </c>
      <c r="AJ291" s="2">
        <f t="shared" si="146"/>
        <v>9.9150007087455513E-2</v>
      </c>
      <c r="AK291" s="2">
        <f t="shared" si="136"/>
        <v>1209.3242263843611</v>
      </c>
      <c r="AL291" s="2">
        <f t="shared" si="147"/>
        <v>3.5940101636499606</v>
      </c>
      <c r="AM291" s="2">
        <f t="shared" si="137"/>
        <v>3742.2148194581664</v>
      </c>
      <c r="AN291" s="2">
        <f t="shared" si="148"/>
        <v>0.1926351098027051</v>
      </c>
      <c r="AO291">
        <f t="shared" si="149"/>
        <v>51.608684005284211</v>
      </c>
    </row>
    <row r="292" spans="9:41" x14ac:dyDescent="0.25">
      <c r="I292">
        <v>299</v>
      </c>
      <c r="J292" s="2">
        <f t="shared" si="121"/>
        <v>1225.0639368799343</v>
      </c>
      <c r="K292" s="2">
        <f t="shared" si="122"/>
        <v>3780.2388326079508</v>
      </c>
      <c r="L292" s="2">
        <f t="shared" si="123"/>
        <v>308.79505579612186</v>
      </c>
      <c r="M292" s="2">
        <f t="shared" si="124"/>
        <v>0</v>
      </c>
      <c r="N292" s="2">
        <f t="shared" si="125"/>
        <v>0</v>
      </c>
      <c r="O292">
        <v>299</v>
      </c>
      <c r="P292" s="2">
        <f t="shared" si="138"/>
        <v>7964.3339260911343</v>
      </c>
      <c r="Q292" s="2">
        <f t="shared" si="139"/>
        <v>24575.92904085085</v>
      </c>
      <c r="R292" s="2">
        <f t="shared" si="140"/>
        <v>2007.5253748386954</v>
      </c>
      <c r="S292" s="2">
        <f t="shared" si="126"/>
        <v>0</v>
      </c>
      <c r="T292" s="2">
        <f t="shared" si="127"/>
        <v>0</v>
      </c>
      <c r="U292" s="2">
        <f t="shared" si="128"/>
        <v>0</v>
      </c>
      <c r="V292" s="2">
        <f t="shared" si="129"/>
        <v>0</v>
      </c>
      <c r="W292" s="2">
        <f t="shared" si="141"/>
        <v>10687.25496142484</v>
      </c>
      <c r="X292" s="2">
        <f t="shared" si="130"/>
        <v>2.8332085486770433</v>
      </c>
      <c r="Y292" s="2">
        <f t="shared" si="142"/>
        <v>0</v>
      </c>
      <c r="Z292" s="2">
        <f t="shared" si="131"/>
        <v>0</v>
      </c>
      <c r="AA292" s="2">
        <f t="shared" si="143"/>
        <v>32978.17771213987</v>
      </c>
      <c r="AB292" s="2">
        <f t="shared" si="132"/>
        <v>0.9181593471568219</v>
      </c>
      <c r="AC292" s="2"/>
      <c r="AD292" s="2">
        <f t="shared" si="133"/>
        <v>153.81875600000001</v>
      </c>
      <c r="AE292" s="2">
        <f t="shared" si="134"/>
        <v>-1.4852462500419461</v>
      </c>
      <c r="AF292" s="2">
        <f t="shared" si="135"/>
        <v>0.99932821736653965</v>
      </c>
      <c r="AG292" s="2">
        <f t="shared" si="120"/>
        <v>9.1037389314789358E-2</v>
      </c>
      <c r="AH292" s="2">
        <f t="shared" si="144"/>
        <v>3.2132258445040675E-2</v>
      </c>
      <c r="AI292" s="2">
        <f t="shared" si="145"/>
        <v>0.35295672126464056</v>
      </c>
      <c r="AJ292" s="2">
        <f t="shared" si="146"/>
        <v>9.9150588719218002E-2</v>
      </c>
      <c r="AK292" s="2">
        <f t="shared" si="136"/>
        <v>1221.5395307535534</v>
      </c>
      <c r="AL292" s="2">
        <f t="shared" si="147"/>
        <v>3.5244061263808741</v>
      </c>
      <c r="AM292" s="2">
        <f t="shared" si="137"/>
        <v>3780.01468490141</v>
      </c>
      <c r="AN292" s="2">
        <f t="shared" si="148"/>
        <v>0.22414770654071514</v>
      </c>
      <c r="AO292">
        <f t="shared" si="149"/>
        <v>51.77739134810799</v>
      </c>
    </row>
    <row r="293" spans="9:41" x14ac:dyDescent="0.25">
      <c r="I293">
        <v>300</v>
      </c>
      <c r="J293" s="2">
        <f t="shared" si="121"/>
        <v>1237.2923579736785</v>
      </c>
      <c r="K293" s="2">
        <f t="shared" si="122"/>
        <v>3818.3262901617163</v>
      </c>
      <c r="L293" s="2">
        <f t="shared" si="123"/>
        <v>309.00131346656309</v>
      </c>
      <c r="M293" s="2">
        <f t="shared" si="124"/>
        <v>0</v>
      </c>
      <c r="N293" s="2">
        <f t="shared" si="125"/>
        <v>0</v>
      </c>
      <c r="O293">
        <v>300</v>
      </c>
      <c r="P293" s="2">
        <f t="shared" si="138"/>
        <v>8017.0200447711732</v>
      </c>
      <c r="Q293" s="2">
        <f t="shared" si="139"/>
        <v>24740.796472578266</v>
      </c>
      <c r="R293" s="2">
        <f t="shared" si="140"/>
        <v>2002.1700675328643</v>
      </c>
      <c r="S293" s="2">
        <f t="shared" si="126"/>
        <v>0</v>
      </c>
      <c r="T293" s="2">
        <f t="shared" si="127"/>
        <v>0</v>
      </c>
      <c r="U293" s="2">
        <f t="shared" si="128"/>
        <v>0</v>
      </c>
      <c r="V293" s="2">
        <f t="shared" si="129"/>
        <v>0</v>
      </c>
      <c r="W293" s="2">
        <f t="shared" si="141"/>
        <v>10793.933682486007</v>
      </c>
      <c r="X293" s="2">
        <f t="shared" si="130"/>
        <v>2.8145893159687181</v>
      </c>
      <c r="Y293" s="2">
        <f t="shared" si="142"/>
        <v>0</v>
      </c>
      <c r="Z293" s="2">
        <f t="shared" si="131"/>
        <v>0</v>
      </c>
      <c r="AA293" s="2">
        <f t="shared" si="143"/>
        <v>33310.446386006988</v>
      </c>
      <c r="AB293" s="2">
        <f t="shared" si="132"/>
        <v>0.91204092758006983</v>
      </c>
      <c r="AC293" s="2"/>
      <c r="AD293" s="2">
        <f t="shared" si="133"/>
        <v>154.33320000000001</v>
      </c>
      <c r="AE293" s="2">
        <f t="shared" si="134"/>
        <v>-1.492</v>
      </c>
      <c r="AF293" s="2">
        <f t="shared" si="135"/>
        <v>0.9993220953654316</v>
      </c>
      <c r="AG293" s="2">
        <f t="shared" si="120"/>
        <v>9.0431484912572052E-2</v>
      </c>
      <c r="AH293" s="2">
        <f t="shared" si="144"/>
        <v>3.2129548847323601E-2</v>
      </c>
      <c r="AI293" s="2">
        <f t="shared" si="145"/>
        <v>0.3552916208153169</v>
      </c>
      <c r="AJ293" s="2">
        <f t="shared" si="146"/>
        <v>9.9151205051486793E-2</v>
      </c>
      <c r="AK293" s="2">
        <f t="shared" si="136"/>
        <v>1233.8368167245681</v>
      </c>
      <c r="AL293" s="2">
        <f t="shared" si="147"/>
        <v>3.4555412491104991</v>
      </c>
      <c r="AM293" s="2">
        <f t="shared" si="137"/>
        <v>3818.068239767696</v>
      </c>
      <c r="AN293" s="2">
        <f t="shared" si="148"/>
        <v>0.25805039402013552</v>
      </c>
      <c r="AO293">
        <f t="shared" si="149"/>
        <v>51.946179077289742</v>
      </c>
    </row>
    <row r="294" spans="9:41" x14ac:dyDescent="0.25">
      <c r="I294">
        <v>301</v>
      </c>
      <c r="J294" s="2">
        <f t="shared" si="121"/>
        <v>1249.6037713222222</v>
      </c>
      <c r="K294" s="2">
        <f t="shared" si="122"/>
        <v>3856.6706767957044</v>
      </c>
      <c r="L294" s="2">
        <f t="shared" si="123"/>
        <v>309.20627527919515</v>
      </c>
      <c r="M294" s="2">
        <f t="shared" si="124"/>
        <v>0</v>
      </c>
      <c r="N294" s="2">
        <f t="shared" si="125"/>
        <v>0</v>
      </c>
      <c r="O294">
        <v>301</v>
      </c>
      <c r="P294" s="2">
        <f t="shared" si="138"/>
        <v>8069.8920502931396</v>
      </c>
      <c r="Q294" s="2">
        <f t="shared" si="139"/>
        <v>24906.22767754674</v>
      </c>
      <c r="R294" s="2">
        <f t="shared" si="140"/>
        <v>1996.8419750654725</v>
      </c>
      <c r="S294" s="2">
        <f t="shared" si="126"/>
        <v>0</v>
      </c>
      <c r="T294" s="2">
        <f t="shared" si="127"/>
        <v>0</v>
      </c>
      <c r="U294" s="2">
        <f t="shared" si="128"/>
        <v>0</v>
      </c>
      <c r="V294" s="2">
        <f t="shared" si="129"/>
        <v>0</v>
      </c>
      <c r="W294" s="2">
        <f t="shared" si="141"/>
        <v>10901.33641423769</v>
      </c>
      <c r="X294" s="2">
        <f t="shared" si="130"/>
        <v>2.7961487989297624</v>
      </c>
      <c r="Y294" s="2">
        <f t="shared" si="142"/>
        <v>0</v>
      </c>
      <c r="Z294" s="2">
        <f t="shared" si="131"/>
        <v>0</v>
      </c>
      <c r="AA294" s="2">
        <f t="shared" si="143"/>
        <v>33644.956466632313</v>
      </c>
      <c r="AB294" s="2">
        <f t="shared" si="132"/>
        <v>0.90598300377147334</v>
      </c>
      <c r="AC294" s="2"/>
      <c r="AD294" s="2">
        <f t="shared" si="133"/>
        <v>154.847644</v>
      </c>
      <c r="AE294" s="2">
        <f t="shared" si="134"/>
        <v>-1.4986865487135903</v>
      </c>
      <c r="AF294" s="2">
        <f t="shared" si="135"/>
        <v>0.99931600694253353</v>
      </c>
      <c r="AG294" s="2">
        <f t="shared" si="120"/>
        <v>8.9831609387661104E-2</v>
      </c>
      <c r="AH294" s="2">
        <f t="shared" si="144"/>
        <v>3.2126905915037335E-2</v>
      </c>
      <c r="AI294" s="2">
        <f t="shared" si="145"/>
        <v>0.35763475834431785</v>
      </c>
      <c r="AJ294" s="2">
        <f t="shared" si="146"/>
        <v>9.9151854955477667E-2</v>
      </c>
      <c r="AK294" s="2">
        <f t="shared" si="136"/>
        <v>1246.216358483364</v>
      </c>
      <c r="AL294" s="2">
        <f t="shared" si="147"/>
        <v>3.3874128388581539</v>
      </c>
      <c r="AM294" s="2">
        <f t="shared" si="137"/>
        <v>3856.3763325166324</v>
      </c>
      <c r="AN294" s="2">
        <f t="shared" si="148"/>
        <v>0.29434427907189348</v>
      </c>
      <c r="AO294">
        <f t="shared" si="149"/>
        <v>52.115045743241268</v>
      </c>
    </row>
    <row r="295" spans="9:41" x14ac:dyDescent="0.25">
      <c r="I295">
        <v>302</v>
      </c>
      <c r="J295" s="2">
        <f t="shared" si="121"/>
        <v>1261.9984484697677</v>
      </c>
      <c r="K295" s="2">
        <f t="shared" si="122"/>
        <v>3895.2728421446541</v>
      </c>
      <c r="L295" s="2">
        <f t="shared" si="123"/>
        <v>309.40995206666548</v>
      </c>
      <c r="M295" s="2">
        <f t="shared" si="124"/>
        <v>0</v>
      </c>
      <c r="N295" s="2">
        <f t="shared" si="125"/>
        <v>0</v>
      </c>
      <c r="O295">
        <v>302</v>
      </c>
      <c r="P295" s="2">
        <f t="shared" si="138"/>
        <v>8122.9498439140943</v>
      </c>
      <c r="Q295" s="2">
        <f t="shared" si="139"/>
        <v>25072.222524099019</v>
      </c>
      <c r="R295" s="2">
        <f t="shared" si="140"/>
        <v>1991.5408968156082</v>
      </c>
      <c r="S295" s="2">
        <f t="shared" si="126"/>
        <v>0</v>
      </c>
      <c r="T295" s="2">
        <f t="shared" si="127"/>
        <v>0</v>
      </c>
      <c r="U295" s="2">
        <f t="shared" si="128"/>
        <v>0</v>
      </c>
      <c r="V295" s="2">
        <f t="shared" si="129"/>
        <v>0</v>
      </c>
      <c r="W295" s="2">
        <f t="shared" si="141"/>
        <v>11009.465525586551</v>
      </c>
      <c r="X295" s="2">
        <f t="shared" si="130"/>
        <v>2.7778848075525109</v>
      </c>
      <c r="Y295" s="2">
        <f t="shared" si="142"/>
        <v>0</v>
      </c>
      <c r="Z295" s="2">
        <f t="shared" si="131"/>
        <v>0</v>
      </c>
      <c r="AA295" s="2">
        <f t="shared" si="143"/>
        <v>33981.715366088625</v>
      </c>
      <c r="AB295" s="2">
        <f t="shared" si="132"/>
        <v>0.89998479162472533</v>
      </c>
      <c r="AC295" s="2"/>
      <c r="AD295" s="2">
        <f t="shared" si="133"/>
        <v>155.362088</v>
      </c>
      <c r="AE295" s="2">
        <f t="shared" si="134"/>
        <v>-1.5053067847901409</v>
      </c>
      <c r="AF295" s="2">
        <f t="shared" si="135"/>
        <v>0.99930995210377316</v>
      </c>
      <c r="AG295" s="2">
        <f t="shared" si="120"/>
        <v>8.9237683019730327E-2</v>
      </c>
      <c r="AH295" s="2">
        <f t="shared" si="144"/>
        <v>3.2124328113646398E-2</v>
      </c>
      <c r="AI295" s="2">
        <f t="shared" si="145"/>
        <v>0.35998612947563591</v>
      </c>
      <c r="AJ295" s="2">
        <f t="shared" si="146"/>
        <v>9.9152537334255858E-2</v>
      </c>
      <c r="AK295" s="2">
        <f t="shared" si="136"/>
        <v>1258.6784302159015</v>
      </c>
      <c r="AL295" s="2">
        <f t="shared" si="147"/>
        <v>3.3200182538663285</v>
      </c>
      <c r="AM295" s="2">
        <f t="shared" si="137"/>
        <v>3894.9398116078296</v>
      </c>
      <c r="AN295" s="2">
        <f t="shared" si="148"/>
        <v>0.33303053682445893</v>
      </c>
      <c r="AO295">
        <f t="shared" si="149"/>
        <v>52.283989926255977</v>
      </c>
    </row>
    <row r="296" spans="9:41" x14ac:dyDescent="0.25">
      <c r="I296">
        <v>303</v>
      </c>
      <c r="J296" s="2">
        <f t="shared" si="121"/>
        <v>1274.4766610108941</v>
      </c>
      <c r="K296" s="2">
        <f t="shared" si="122"/>
        <v>3934.1336359104725</v>
      </c>
      <c r="L296" s="2">
        <f t="shared" si="123"/>
        <v>309.61235454866392</v>
      </c>
      <c r="M296" s="2">
        <f t="shared" si="124"/>
        <v>0</v>
      </c>
      <c r="N296" s="2">
        <f t="shared" si="125"/>
        <v>0</v>
      </c>
      <c r="O296">
        <v>303</v>
      </c>
      <c r="P296" s="2">
        <f t="shared" si="138"/>
        <v>8176.1933285178166</v>
      </c>
      <c r="Q296" s="2">
        <f t="shared" si="139"/>
        <v>25238.780882746818</v>
      </c>
      <c r="R296" s="2">
        <f t="shared" si="140"/>
        <v>1986.2666340861617</v>
      </c>
      <c r="S296" s="2">
        <f t="shared" si="126"/>
        <v>0</v>
      </c>
      <c r="T296" s="2">
        <f t="shared" si="127"/>
        <v>0</v>
      </c>
      <c r="U296" s="2">
        <f t="shared" si="128"/>
        <v>0</v>
      </c>
      <c r="V296" s="2">
        <f t="shared" si="129"/>
        <v>0</v>
      </c>
      <c r="W296" s="2">
        <f t="shared" si="141"/>
        <v>11118.323385878732</v>
      </c>
      <c r="X296" s="2">
        <f t="shared" si="130"/>
        <v>2.7597951830733587</v>
      </c>
      <c r="Y296" s="2">
        <f t="shared" si="142"/>
        <v>0</v>
      </c>
      <c r="Z296" s="2">
        <f t="shared" si="131"/>
        <v>0</v>
      </c>
      <c r="AA296" s="2">
        <f t="shared" si="143"/>
        <v>34320.730497034696</v>
      </c>
      <c r="AB296" s="2">
        <f t="shared" si="132"/>
        <v>0.89404551942305299</v>
      </c>
      <c r="AC296" s="2"/>
      <c r="AD296" s="2">
        <f t="shared" si="133"/>
        <v>155.876532</v>
      </c>
      <c r="AE296" s="2">
        <f t="shared" si="134"/>
        <v>-1.5118615821978239</v>
      </c>
      <c r="AF296" s="2">
        <f t="shared" si="135"/>
        <v>0.99930393084612401</v>
      </c>
      <c r="AG296" s="2">
        <f t="shared" si="120"/>
        <v>8.8649627401795952E-2</v>
      </c>
      <c r="AH296" s="2">
        <f t="shared" si="144"/>
        <v>3.2121813946741559E-2</v>
      </c>
      <c r="AI296" s="2">
        <f t="shared" si="145"/>
        <v>0.36234572990535552</v>
      </c>
      <c r="AJ296" s="2">
        <f t="shared" si="146"/>
        <v>9.9153251121803718E-2</v>
      </c>
      <c r="AK296" s="2">
        <f t="shared" si="136"/>
        <v>1271.2233061081388</v>
      </c>
      <c r="AL296" s="2">
        <f t="shared" si="147"/>
        <v>3.2533549027553965</v>
      </c>
      <c r="AM296" s="2">
        <f t="shared" si="137"/>
        <v>3933.7595255008955</v>
      </c>
      <c r="AN296" s="2">
        <f t="shared" si="148"/>
        <v>0.37411040957683211</v>
      </c>
      <c r="AO296">
        <f t="shared" si="149"/>
        <v>52.453010235805202</v>
      </c>
    </row>
    <row r="297" spans="9:41" x14ac:dyDescent="0.25">
      <c r="I297">
        <v>304</v>
      </c>
      <c r="J297" s="2">
        <f t="shared" si="121"/>
        <v>1287.0386805897306</v>
      </c>
      <c r="K297" s="2">
        <f t="shared" si="122"/>
        <v>3973.2539078611326</v>
      </c>
      <c r="L297" s="2">
        <f t="shared" si="123"/>
        <v>309.81349333333333</v>
      </c>
      <c r="M297" s="2">
        <f t="shared" si="124"/>
        <v>0</v>
      </c>
      <c r="N297" s="2">
        <f t="shared" si="125"/>
        <v>0</v>
      </c>
      <c r="O297">
        <v>304</v>
      </c>
      <c r="P297" s="2">
        <f t="shared" si="138"/>
        <v>8229.6224085827726</v>
      </c>
      <c r="Q297" s="2">
        <f t="shared" si="139"/>
        <v>25405.902626128074</v>
      </c>
      <c r="R297" s="2">
        <f t="shared" si="140"/>
        <v>1981.0189900812011</v>
      </c>
      <c r="S297" s="2">
        <f t="shared" si="126"/>
        <v>0</v>
      </c>
      <c r="T297" s="2">
        <f t="shared" si="127"/>
        <v>0</v>
      </c>
      <c r="U297" s="2">
        <f t="shared" si="128"/>
        <v>0</v>
      </c>
      <c r="V297" s="2">
        <f t="shared" si="129"/>
        <v>0</v>
      </c>
      <c r="W297" s="2">
        <f t="shared" si="141"/>
        <v>11227.912364892647</v>
      </c>
      <c r="X297" s="2">
        <f t="shared" si="130"/>
        <v>2.7418777975022381</v>
      </c>
      <c r="Y297" s="2">
        <f t="shared" si="142"/>
        <v>0</v>
      </c>
      <c r="Z297" s="2">
        <f t="shared" si="131"/>
        <v>0</v>
      </c>
      <c r="AA297" s="2">
        <f t="shared" si="143"/>
        <v>34662.009272705611</v>
      </c>
      <c r="AB297" s="2">
        <f t="shared" si="132"/>
        <v>0.88816442761273806</v>
      </c>
      <c r="AC297" s="2"/>
      <c r="AD297" s="2">
        <f t="shared" si="133"/>
        <v>156.39097599999999</v>
      </c>
      <c r="AE297" s="2">
        <f t="shared" si="134"/>
        <v>-1.5183518005540166</v>
      </c>
      <c r="AF297" s="2">
        <f t="shared" si="135"/>
        <v>0.99929794315798393</v>
      </c>
      <c r="AG297" s="2">
        <f t="shared" si="120"/>
        <v>8.8067365414338267E-2</v>
      </c>
      <c r="AH297" s="2">
        <f t="shared" si="144"/>
        <v>3.2119361954994784E-2</v>
      </c>
      <c r="AI297" s="2">
        <f t="shared" si="145"/>
        <v>0.36471355540023254</v>
      </c>
      <c r="AJ297" s="2">
        <f t="shared" si="146"/>
        <v>9.9153995282117616E-2</v>
      </c>
      <c r="AK297" s="2">
        <f t="shared" si="136"/>
        <v>1283.8512603460356</v>
      </c>
      <c r="AL297" s="2">
        <f t="shared" si="147"/>
        <v>3.1874202436950481</v>
      </c>
      <c r="AM297" s="2">
        <f t="shared" si="137"/>
        <v>3972.8363226554388</v>
      </c>
      <c r="AN297" s="2">
        <f t="shared" si="148"/>
        <v>0.41758520569375668</v>
      </c>
      <c r="AO297">
        <f t="shared" si="149"/>
        <v>52.622105309853509</v>
      </c>
    </row>
    <row r="298" spans="9:41" x14ac:dyDescent="0.25">
      <c r="I298">
        <v>305</v>
      </c>
      <c r="J298" s="2">
        <f t="shared" si="121"/>
        <v>1299.6847788991431</v>
      </c>
      <c r="K298" s="2">
        <f t="shared" si="122"/>
        <v>4012.6345078295917</v>
      </c>
      <c r="L298" s="2">
        <f t="shared" si="123"/>
        <v>310.01337891865955</v>
      </c>
      <c r="M298" s="2">
        <f t="shared" si="124"/>
        <v>0</v>
      </c>
      <c r="N298" s="2">
        <f t="shared" si="125"/>
        <v>0</v>
      </c>
      <c r="O298">
        <v>305</v>
      </c>
      <c r="P298" s="2">
        <f t="shared" si="138"/>
        <v>8283.2369901507755</v>
      </c>
      <c r="Q298" s="2">
        <f t="shared" si="139"/>
        <v>25573.587628965219</v>
      </c>
      <c r="R298" s="2">
        <f t="shared" si="140"/>
        <v>1975.7977698836637</v>
      </c>
      <c r="S298" s="2">
        <f t="shared" si="126"/>
        <v>0</v>
      </c>
      <c r="T298" s="2">
        <f t="shared" si="127"/>
        <v>0</v>
      </c>
      <c r="U298" s="2">
        <f t="shared" si="128"/>
        <v>0</v>
      </c>
      <c r="V298" s="2">
        <f t="shared" si="129"/>
        <v>0</v>
      </c>
      <c r="W298" s="2">
        <f t="shared" si="141"/>
        <v>11338.234832831871</v>
      </c>
      <c r="X298" s="2">
        <f t="shared" si="130"/>
        <v>2.7241305531582123</v>
      </c>
      <c r="Y298" s="2">
        <f t="shared" si="142"/>
        <v>0</v>
      </c>
      <c r="Z298" s="2">
        <f t="shared" si="131"/>
        <v>0</v>
      </c>
      <c r="AA298" s="2">
        <f t="shared" si="143"/>
        <v>35005.559106903413</v>
      </c>
      <c r="AB298" s="2">
        <f t="shared" si="132"/>
        <v>0.88234076858120614</v>
      </c>
      <c r="AC298" s="2"/>
      <c r="AD298" s="2">
        <f t="shared" si="133"/>
        <v>156.90541999999999</v>
      </c>
      <c r="AE298" s="2">
        <f t="shared" si="134"/>
        <v>-1.5247782854071485</v>
      </c>
      <c r="AF298" s="2">
        <f t="shared" si="135"/>
        <v>0.99929198901954053</v>
      </c>
      <c r="AG298" s="2">
        <f t="shared" si="120"/>
        <v>8.7490821200015972E-2</v>
      </c>
      <c r="AH298" s="2">
        <f t="shared" si="144"/>
        <v>3.2116970715145701E-2</v>
      </c>
      <c r="AI298" s="2">
        <f t="shared" si="145"/>
        <v>0.36708960179630634</v>
      </c>
      <c r="AJ298" s="2">
        <f t="shared" si="146"/>
        <v>9.9154768808333238E-2</v>
      </c>
      <c r="AK298" s="2">
        <f t="shared" si="136"/>
        <v>1296.562567115551</v>
      </c>
      <c r="AL298" s="2">
        <f t="shared" si="147"/>
        <v>3.1222117835919976</v>
      </c>
      <c r="AM298" s="2">
        <f t="shared" si="137"/>
        <v>4012.1710515310692</v>
      </c>
      <c r="AN298" s="2">
        <f t="shared" si="148"/>
        <v>0.46345629852268033</v>
      </c>
      <c r="AO298">
        <f t="shared" si="149"/>
        <v>52.791273814191861</v>
      </c>
    </row>
    <row r="299" spans="9:41" x14ac:dyDescent="0.25">
      <c r="I299">
        <v>306</v>
      </c>
      <c r="J299" s="2">
        <f t="shared" si="121"/>
        <v>1312.4152276799384</v>
      </c>
      <c r="K299" s="2">
        <f t="shared" si="122"/>
        <v>4052.2762857127268</v>
      </c>
      <c r="L299" s="2">
        <f t="shared" si="123"/>
        <v>310.21202169384134</v>
      </c>
      <c r="M299" s="2">
        <f t="shared" si="124"/>
        <v>0</v>
      </c>
      <c r="N299" s="2">
        <f t="shared" si="125"/>
        <v>0</v>
      </c>
      <c r="O299">
        <v>306</v>
      </c>
      <c r="P299" s="2">
        <f t="shared" si="138"/>
        <v>8337.0369807963907</v>
      </c>
      <c r="Q299" s="2">
        <f t="shared" si="139"/>
        <v>25741.835768024339</v>
      </c>
      <c r="R299" s="2">
        <f t="shared" si="140"/>
        <v>1970.6027804333596</v>
      </c>
      <c r="S299" s="2">
        <f t="shared" si="126"/>
        <v>0</v>
      </c>
      <c r="T299" s="2">
        <f t="shared" si="127"/>
        <v>0</v>
      </c>
      <c r="U299" s="2">
        <f t="shared" si="128"/>
        <v>0</v>
      </c>
      <c r="V299" s="2">
        <f t="shared" si="129"/>
        <v>0</v>
      </c>
      <c r="W299" s="2">
        <f t="shared" si="141"/>
        <v>11449.293160318211</v>
      </c>
      <c r="X299" s="2">
        <f t="shared" si="130"/>
        <v>2.7065513822111567</v>
      </c>
      <c r="Y299" s="2">
        <f t="shared" si="142"/>
        <v>0</v>
      </c>
      <c r="Z299" s="2">
        <f t="shared" si="131"/>
        <v>0</v>
      </c>
      <c r="AA299" s="2">
        <f t="shared" si="143"/>
        <v>35351.38741398773</v>
      </c>
      <c r="AB299" s="2">
        <f t="shared" si="132"/>
        <v>0.87657380643959448</v>
      </c>
      <c r="AC299" s="2"/>
      <c r="AD299" s="2">
        <f t="shared" si="133"/>
        <v>157.41986399999999</v>
      </c>
      <c r="AE299" s="2">
        <f t="shared" si="134"/>
        <v>-1.5311418685121108</v>
      </c>
      <c r="AF299" s="2">
        <f t="shared" si="135"/>
        <v>0.99928606840312328</v>
      </c>
      <c r="AG299" s="2">
        <f t="shared" si="120"/>
        <v>8.6919920138958148E-2</v>
      </c>
      <c r="AH299" s="2">
        <f t="shared" si="144"/>
        <v>3.2114638839018703E-2</v>
      </c>
      <c r="AI299" s="2">
        <f t="shared" si="145"/>
        <v>0.3694738649975437</v>
      </c>
      <c r="AJ299" s="2">
        <f t="shared" si="146"/>
        <v>9.9155570721878319E-2</v>
      </c>
      <c r="AK299" s="2">
        <f t="shared" si="136"/>
        <v>1309.3575006026449</v>
      </c>
      <c r="AL299" s="2">
        <f t="shared" si="147"/>
        <v>3.0577270772936265</v>
      </c>
      <c r="AM299" s="2">
        <f t="shared" si="137"/>
        <v>4051.764560587395</v>
      </c>
      <c r="AN299" s="2">
        <f t="shared" si="148"/>
        <v>0.51172512533194425</v>
      </c>
      <c r="AO299">
        <f t="shared" si="149"/>
        <v>52.960514441788561</v>
      </c>
    </row>
    <row r="300" spans="9:41" x14ac:dyDescent="0.25">
      <c r="I300">
        <v>307</v>
      </c>
      <c r="J300" s="2">
        <f t="shared" si="121"/>
        <v>1325.2302987200837</v>
      </c>
      <c r="K300" s="2">
        <f t="shared" si="122"/>
        <v>4092.1800914702967</v>
      </c>
      <c r="L300" s="2">
        <f t="shared" si="123"/>
        <v>310.40943194064016</v>
      </c>
      <c r="M300" s="2">
        <f t="shared" si="124"/>
        <v>0</v>
      </c>
      <c r="N300" s="2">
        <f t="shared" si="125"/>
        <v>0</v>
      </c>
      <c r="O300">
        <v>307</v>
      </c>
      <c r="P300" s="2">
        <f t="shared" si="138"/>
        <v>8391.0222895970364</v>
      </c>
      <c r="Q300" s="2">
        <f t="shared" si="139"/>
        <v>25910.646922075324</v>
      </c>
      <c r="R300" s="2">
        <f t="shared" si="140"/>
        <v>1965.4338305052763</v>
      </c>
      <c r="S300" s="2">
        <f t="shared" si="126"/>
        <v>0</v>
      </c>
      <c r="T300" s="2">
        <f t="shared" si="127"/>
        <v>0</v>
      </c>
      <c r="U300" s="2">
        <f t="shared" si="128"/>
        <v>0</v>
      </c>
      <c r="V300" s="2">
        <f t="shared" si="129"/>
        <v>0</v>
      </c>
      <c r="W300" s="2">
        <f t="shared" si="141"/>
        <v>11561.089718384901</v>
      </c>
      <c r="X300" s="2">
        <f t="shared" si="130"/>
        <v>2.6891382462295454</v>
      </c>
      <c r="Y300" s="2">
        <f t="shared" si="142"/>
        <v>0</v>
      </c>
      <c r="Z300" s="2">
        <f t="shared" si="131"/>
        <v>0</v>
      </c>
      <c r="AA300" s="2">
        <f t="shared" si="143"/>
        <v>35699.501608866783</v>
      </c>
      <c r="AB300" s="2">
        <f t="shared" si="132"/>
        <v>0.87086281680969602</v>
      </c>
      <c r="AC300" s="2"/>
      <c r="AD300" s="2">
        <f t="shared" si="133"/>
        <v>157.93430800000002</v>
      </c>
      <c r="AE300" s="2">
        <f t="shared" si="134"/>
        <v>-1.5374433680993964</v>
      </c>
      <c r="AF300" s="2">
        <f t="shared" si="135"/>
        <v>0.9992801812735409</v>
      </c>
      <c r="AG300" s="2">
        <f t="shared" si="120"/>
        <v>8.6354588824618647E-2</v>
      </c>
      <c r="AH300" s="2">
        <f t="shared" si="144"/>
        <v>3.2112364972569508E-2</v>
      </c>
      <c r="AI300" s="2">
        <f t="shared" si="145"/>
        <v>0.37186634097451299</v>
      </c>
      <c r="AJ300" s="2">
        <f t="shared" si="146"/>
        <v>9.9156400071651732E-2</v>
      </c>
      <c r="AK300" s="2">
        <f t="shared" si="136"/>
        <v>1322.2363349932766</v>
      </c>
      <c r="AL300" s="2">
        <f t="shared" si="147"/>
        <v>2.9939637268071979</v>
      </c>
      <c r="AM300" s="2">
        <f t="shared" si="137"/>
        <v>4091.617698284027</v>
      </c>
      <c r="AN300" s="2">
        <f t="shared" si="148"/>
        <v>0.56239318626972545</v>
      </c>
      <c r="AO300">
        <f t="shared" si="149"/>
        <v>53.129825912157322</v>
      </c>
    </row>
    <row r="301" spans="9:41" x14ac:dyDescent="0.25">
      <c r="I301">
        <v>308</v>
      </c>
      <c r="J301" s="2">
        <f t="shared" si="121"/>
        <v>1338.1302638539382</v>
      </c>
      <c r="K301" s="2">
        <f t="shared" si="122"/>
        <v>4132.3467751239141</v>
      </c>
      <c r="L301" s="2">
        <f t="shared" si="123"/>
        <v>310.60561983471075</v>
      </c>
      <c r="M301" s="2">
        <f t="shared" si="124"/>
        <v>0</v>
      </c>
      <c r="N301" s="2">
        <f t="shared" si="125"/>
        <v>0</v>
      </c>
      <c r="O301">
        <v>308</v>
      </c>
      <c r="P301" s="2">
        <f t="shared" si="138"/>
        <v>8445.1928271037323</v>
      </c>
      <c r="Q301" s="2">
        <f t="shared" si="139"/>
        <v>26080.020971852868</v>
      </c>
      <c r="R301" s="2">
        <f t="shared" si="140"/>
        <v>1960.290730688183</v>
      </c>
      <c r="S301" s="2">
        <f t="shared" si="126"/>
        <v>0</v>
      </c>
      <c r="T301" s="2">
        <f t="shared" si="127"/>
        <v>0</v>
      </c>
      <c r="U301" s="2">
        <f t="shared" si="128"/>
        <v>0</v>
      </c>
      <c r="V301" s="2">
        <f t="shared" si="129"/>
        <v>0</v>
      </c>
      <c r="W301" s="2">
        <f t="shared" si="141"/>
        <v>11673.626878469882</v>
      </c>
      <c r="X301" s="2">
        <f t="shared" si="130"/>
        <v>2.6718891357343355</v>
      </c>
      <c r="Y301" s="2">
        <f t="shared" si="142"/>
        <v>0</v>
      </c>
      <c r="Z301" s="2">
        <f t="shared" si="131"/>
        <v>0</v>
      </c>
      <c r="AA301" s="2">
        <f t="shared" si="143"/>
        <v>36049.909106988394</v>
      </c>
      <c r="AB301" s="2">
        <f t="shared" si="132"/>
        <v>0.86520708661519463</v>
      </c>
      <c r="AC301" s="2"/>
      <c r="AD301" s="2">
        <f t="shared" si="133"/>
        <v>158.44875200000001</v>
      </c>
      <c r="AE301" s="2">
        <f t="shared" si="134"/>
        <v>-1.5436835891381349</v>
      </c>
      <c r="AF301" s="2">
        <f t="shared" si="135"/>
        <v>0.99927432758840984</v>
      </c>
      <c r="AG301" s="2">
        <f t="shared" si="120"/>
        <v>8.5794755040178389E-2</v>
      </c>
      <c r="AH301" s="2">
        <f t="shared" si="144"/>
        <v>3.2110147794960353E-2</v>
      </c>
      <c r="AI301" s="2">
        <f t="shared" si="145"/>
        <v>0.37426702576308896</v>
      </c>
      <c r="AJ301" s="2">
        <f t="shared" si="146"/>
        <v>9.9157255933228231E-2</v>
      </c>
      <c r="AK301" s="2">
        <f t="shared" si="136"/>
        <v>1335.1993444734039</v>
      </c>
      <c r="AL301" s="2">
        <f t="shared" si="147"/>
        <v>2.9309193805342706</v>
      </c>
      <c r="AM301" s="2">
        <f t="shared" si="137"/>
        <v>4131.7313130805705</v>
      </c>
      <c r="AN301" s="2">
        <f t="shared" si="148"/>
        <v>0.61546204334325638</v>
      </c>
      <c r="AO301">
        <f t="shared" si="149"/>
        <v>53.299206970741757</v>
      </c>
    </row>
    <row r="302" spans="9:41" x14ac:dyDescent="0.25">
      <c r="I302">
        <v>309</v>
      </c>
      <c r="J302" s="2">
        <f t="shared" si="121"/>
        <v>1351.1153949615068</v>
      </c>
      <c r="K302" s="2">
        <f t="shared" si="122"/>
        <v>4172.7771867560523</v>
      </c>
      <c r="L302" s="2">
        <f t="shared" si="123"/>
        <v>310.8005954469125</v>
      </c>
      <c r="M302" s="2">
        <f t="shared" si="124"/>
        <v>0</v>
      </c>
      <c r="N302" s="2">
        <f t="shared" si="125"/>
        <v>0</v>
      </c>
      <c r="O302">
        <v>309</v>
      </c>
      <c r="P302" s="2">
        <f t="shared" si="138"/>
        <v>8499.5485053125558</v>
      </c>
      <c r="Q302" s="2">
        <f t="shared" si="139"/>
        <v>26249.957800018386</v>
      </c>
      <c r="R302" s="2">
        <f t="shared" si="140"/>
        <v>1955.173293363531</v>
      </c>
      <c r="S302" s="2">
        <f t="shared" si="126"/>
        <v>0</v>
      </c>
      <c r="T302" s="2">
        <f t="shared" si="127"/>
        <v>0</v>
      </c>
      <c r="U302" s="2">
        <f t="shared" si="128"/>
        <v>0</v>
      </c>
      <c r="V302" s="2">
        <f t="shared" si="129"/>
        <v>0</v>
      </c>
      <c r="W302" s="2">
        <f t="shared" si="141"/>
        <v>11786.907012409307</v>
      </c>
      <c r="X302" s="2">
        <f t="shared" si="130"/>
        <v>2.6548020697589072</v>
      </c>
      <c r="Y302" s="2">
        <f t="shared" si="142"/>
        <v>0</v>
      </c>
      <c r="Z302" s="2">
        <f t="shared" si="131"/>
        <v>0</v>
      </c>
      <c r="AA302" s="2">
        <f t="shared" si="143"/>
        <v>36402.617324331302</v>
      </c>
      <c r="AB302" s="2">
        <f t="shared" si="132"/>
        <v>0.85960591387709562</v>
      </c>
      <c r="AC302" s="2"/>
      <c r="AD302" s="2">
        <f t="shared" si="133"/>
        <v>158.96319600000001</v>
      </c>
      <c r="AE302" s="2">
        <f t="shared" si="134"/>
        <v>-1.5498633235931758</v>
      </c>
      <c r="AF302" s="2">
        <f t="shared" si="135"/>
        <v>0.99926850729846672</v>
      </c>
      <c r="AG302" s="2">
        <f t="shared" si="120"/>
        <v>8.5240347735481226E-2</v>
      </c>
      <c r="AH302" s="2">
        <f t="shared" si="144"/>
        <v>3.2107986017662793E-2</v>
      </c>
      <c r="AI302" s="2">
        <f t="shared" si="145"/>
        <v>0.37667591546318702</v>
      </c>
      <c r="AJ302" s="2">
        <f t="shared" si="146"/>
        <v>9.9158137408087821E-2</v>
      </c>
      <c r="AK302" s="2">
        <f t="shared" si="136"/>
        <v>1348.2468032289869</v>
      </c>
      <c r="AL302" s="2">
        <f t="shared" si="147"/>
        <v>2.8685917325199788</v>
      </c>
      <c r="AM302" s="2">
        <f t="shared" si="137"/>
        <v>4172.1062534366347</v>
      </c>
      <c r="AN302" s="2">
        <f t="shared" si="148"/>
        <v>0.67093331941787882</v>
      </c>
      <c r="AO302">
        <f t="shared" si="149"/>
        <v>53.46865638831617</v>
      </c>
    </row>
    <row r="303" spans="9:41" x14ac:dyDescent="0.25">
      <c r="I303">
        <v>310</v>
      </c>
      <c r="J303" s="2">
        <f t="shared" si="121"/>
        <v>1364.1859639677025</v>
      </c>
      <c r="K303" s="2">
        <f t="shared" si="122"/>
        <v>4213.4721765090662</v>
      </c>
      <c r="L303" s="2">
        <f t="shared" si="123"/>
        <v>310.9943687446019</v>
      </c>
      <c r="M303" s="2">
        <f t="shared" si="124"/>
        <v>0</v>
      </c>
      <c r="N303" s="2">
        <f t="shared" si="125"/>
        <v>0</v>
      </c>
      <c r="O303">
        <v>310</v>
      </c>
      <c r="P303" s="2">
        <f t="shared" si="138"/>
        <v>8554.0892376367156</v>
      </c>
      <c r="Q303" s="2">
        <f t="shared" si="139"/>
        <v>26420.457291122857</v>
      </c>
      <c r="R303" s="2">
        <f t="shared" si="140"/>
        <v>1950.0813326846439</v>
      </c>
      <c r="S303" s="2">
        <f t="shared" si="126"/>
        <v>0</v>
      </c>
      <c r="T303" s="2">
        <f t="shared" si="127"/>
        <v>0</v>
      </c>
      <c r="U303" s="2">
        <f t="shared" si="128"/>
        <v>0</v>
      </c>
      <c r="V303" s="2">
        <f t="shared" si="129"/>
        <v>0</v>
      </c>
      <c r="W303" s="2">
        <f t="shared" si="141"/>
        <v>11900.932492431091</v>
      </c>
      <c r="X303" s="2">
        <f t="shared" si="130"/>
        <v>2.6378750954150725</v>
      </c>
      <c r="Y303" s="2">
        <f t="shared" si="142"/>
        <v>0</v>
      </c>
      <c r="Z303" s="2">
        <f t="shared" si="131"/>
        <v>0</v>
      </c>
      <c r="AA303" s="2">
        <f t="shared" si="143"/>
        <v>36757.633677396683</v>
      </c>
      <c r="AB303" s="2">
        <f t="shared" si="132"/>
        <v>0.85405860751326224</v>
      </c>
      <c r="AC303" s="2"/>
      <c r="AD303" s="2">
        <f t="shared" si="133"/>
        <v>159.47764000000001</v>
      </c>
      <c r="AE303" s="2">
        <f t="shared" si="134"/>
        <v>-1.5559833506763789</v>
      </c>
      <c r="AF303" s="2">
        <f t="shared" si="135"/>
        <v>0.99926272034787189</v>
      </c>
      <c r="AG303" s="2">
        <f t="shared" ref="AG303:AG366" si="150">$E$7/(0.5*$E$4*AD303*AD303*$E$8)</f>
        <v>8.4691297004489935E-2</v>
      </c>
      <c r="AH303" s="2">
        <f t="shared" si="144"/>
        <v>3.2105878383587243E-2</v>
      </c>
      <c r="AI303" s="2">
        <f t="shared" si="145"/>
        <v>0.37909300623752568</v>
      </c>
      <c r="AJ303" s="2">
        <f t="shared" si="146"/>
        <v>9.9159043622869092E-2</v>
      </c>
      <c r="AK303" s="2">
        <f t="shared" si="136"/>
        <v>1361.3789854459856</v>
      </c>
      <c r="AL303" s="2">
        <f t="shared" si="147"/>
        <v>2.8069785217168448</v>
      </c>
      <c r="AM303" s="2">
        <f t="shared" si="137"/>
        <v>4212.7433678118305</v>
      </c>
      <c r="AN303" s="2">
        <f t="shared" si="148"/>
        <v>0.72880869723545461</v>
      </c>
      <c r="AO303">
        <f t="shared" si="149"/>
        <v>53.638172960401938</v>
      </c>
    </row>
    <row r="304" spans="9:41" x14ac:dyDescent="0.25">
      <c r="I304">
        <v>311</v>
      </c>
      <c r="J304" s="2">
        <f t="shared" si="121"/>
        <v>1377.3422428416206</v>
      </c>
      <c r="K304" s="2">
        <f t="shared" si="122"/>
        <v>4254.4325945842165</v>
      </c>
      <c r="L304" s="2">
        <f t="shared" si="123"/>
        <v>311.18694959290627</v>
      </c>
      <c r="M304" s="2">
        <f t="shared" si="124"/>
        <v>0</v>
      </c>
      <c r="N304" s="2">
        <f t="shared" si="125"/>
        <v>0</v>
      </c>
      <c r="O304">
        <v>311</v>
      </c>
      <c r="P304" s="2">
        <f t="shared" si="138"/>
        <v>8608.8149388792299</v>
      </c>
      <c r="Q304" s="2">
        <f t="shared" si="139"/>
        <v>26591.519331570282</v>
      </c>
      <c r="R304" s="2">
        <f t="shared" si="140"/>
        <v>1945.0146645561931</v>
      </c>
      <c r="S304" s="2">
        <f t="shared" si="126"/>
        <v>0</v>
      </c>
      <c r="T304" s="2">
        <f t="shared" si="127"/>
        <v>0</v>
      </c>
      <c r="U304" s="2">
        <f t="shared" si="128"/>
        <v>0</v>
      </c>
      <c r="V304" s="2">
        <f t="shared" si="129"/>
        <v>0</v>
      </c>
      <c r="W304" s="2">
        <f t="shared" si="141"/>
        <v>12015.705691148596</v>
      </c>
      <c r="X304" s="2">
        <f t="shared" si="130"/>
        <v>2.6211062874651194</v>
      </c>
      <c r="Y304" s="2">
        <f t="shared" si="142"/>
        <v>0</v>
      </c>
      <c r="Z304" s="2">
        <f t="shared" si="131"/>
        <v>0</v>
      </c>
      <c r="AA304" s="2">
        <f t="shared" si="143"/>
        <v>37114.96558319957</v>
      </c>
      <c r="AB304" s="2">
        <f t="shared" si="132"/>
        <v>0.84856448714198052</v>
      </c>
      <c r="AC304" s="2"/>
      <c r="AD304" s="2">
        <f t="shared" si="133"/>
        <v>159.99208400000001</v>
      </c>
      <c r="AE304" s="2">
        <f t="shared" si="134"/>
        <v>-1.5620444370922553</v>
      </c>
      <c r="AF304" s="2">
        <f t="shared" si="135"/>
        <v>0.99925696667450115</v>
      </c>
      <c r="AG304" s="2">
        <f t="shared" si="150"/>
        <v>8.4147534063248763E-2</v>
      </c>
      <c r="AH304" s="2">
        <f t="shared" si="144"/>
        <v>3.2103823666238325E-2</v>
      </c>
      <c r="AI304" s="2">
        <f t="shared" si="145"/>
        <v>0.38151829431041634</v>
      </c>
      <c r="AJ304" s="2">
        <f t="shared" si="146"/>
        <v>9.9159973728645504E-2</v>
      </c>
      <c r="AK304" s="2">
        <f t="shared" si="136"/>
        <v>1374.5961653103579</v>
      </c>
      <c r="AL304" s="2">
        <f t="shared" si="147"/>
        <v>2.7460775312628067</v>
      </c>
      <c r="AM304" s="2">
        <f t="shared" si="137"/>
        <v>4253.6435046657652</v>
      </c>
      <c r="AN304" s="2">
        <f t="shared" si="148"/>
        <v>0.78908991845172172</v>
      </c>
      <c r="AO304">
        <f t="shared" si="149"/>
        <v>53.807755506698882</v>
      </c>
    </row>
    <row r="305" spans="9:41" x14ac:dyDescent="0.25">
      <c r="I305">
        <v>312</v>
      </c>
      <c r="J305" s="2">
        <f t="shared" si="121"/>
        <v>1390.5845035958373</v>
      </c>
      <c r="K305" s="2">
        <f t="shared" si="122"/>
        <v>4295.6592912407405</v>
      </c>
      <c r="L305" s="2">
        <f t="shared" si="123"/>
        <v>311.37834775597958</v>
      </c>
      <c r="M305" s="2">
        <f t="shared" si="124"/>
        <v>0</v>
      </c>
      <c r="N305" s="2">
        <f t="shared" si="125"/>
        <v>0</v>
      </c>
      <c r="O305">
        <v>312</v>
      </c>
      <c r="P305" s="2">
        <f t="shared" si="138"/>
        <v>8663.725525206286</v>
      </c>
      <c r="Q305" s="2">
        <f t="shared" si="139"/>
        <v>26763.143809582252</v>
      </c>
      <c r="R305" s="2">
        <f t="shared" si="140"/>
        <v>1939.9731066139539</v>
      </c>
      <c r="S305" s="2">
        <f t="shared" si="126"/>
        <v>0</v>
      </c>
      <c r="T305" s="2">
        <f t="shared" si="127"/>
        <v>0</v>
      </c>
      <c r="U305" s="2">
        <f t="shared" si="128"/>
        <v>0</v>
      </c>
      <c r="V305" s="2">
        <f t="shared" si="129"/>
        <v>0</v>
      </c>
      <c r="W305" s="2">
        <f t="shared" si="141"/>
        <v>12131.228981554501</v>
      </c>
      <c r="X305" s="2">
        <f t="shared" si="130"/>
        <v>2.6044937478998365</v>
      </c>
      <c r="Y305" s="2">
        <f t="shared" si="142"/>
        <v>0</v>
      </c>
      <c r="Z305" s="2">
        <f t="shared" si="131"/>
        <v>0</v>
      </c>
      <c r="AA305" s="2">
        <f t="shared" si="143"/>
        <v>37474.620459260761</v>
      </c>
      <c r="AB305" s="2">
        <f t="shared" si="132"/>
        <v>0.8431228828894527</v>
      </c>
      <c r="AC305" s="2"/>
      <c r="AD305" s="2">
        <f t="shared" si="133"/>
        <v>160.506528</v>
      </c>
      <c r="AE305" s="2">
        <f t="shared" si="134"/>
        <v>-1.5680473372781065</v>
      </c>
      <c r="AF305" s="2">
        <f t="shared" si="135"/>
        <v>0.99925124621022554</v>
      </c>
      <c r="AG305" s="2">
        <f t="shared" si="150"/>
        <v>8.3608991228339549E-2</v>
      </c>
      <c r="AH305" s="2">
        <f t="shared" si="144"/>
        <v>3.2101820668895296E-2</v>
      </c>
      <c r="AI305" s="2">
        <f t="shared" si="145"/>
        <v>0.38395177596658142</v>
      </c>
      <c r="AJ305" s="2">
        <f t="shared" si="146"/>
        <v>9.9160926900224086E-2</v>
      </c>
      <c r="AK305" s="2">
        <f t="shared" si="136"/>
        <v>1387.8986170080641</v>
      </c>
      <c r="AL305" s="2">
        <f t="shared" si="147"/>
        <v>2.6858865877731017</v>
      </c>
      <c r="AM305" s="2">
        <f t="shared" si="137"/>
        <v>4294.8075124580482</v>
      </c>
      <c r="AN305" s="2">
        <f t="shared" si="148"/>
        <v>0.85177878269216201</v>
      </c>
      <c r="AO305">
        <f t="shared" si="149"/>
        <v>53.977402870531755</v>
      </c>
    </row>
    <row r="306" spans="9:41" x14ac:dyDescent="0.25">
      <c r="I306">
        <v>313</v>
      </c>
      <c r="J306" s="2">
        <f t="shared" si="121"/>
        <v>1403.9130182857091</v>
      </c>
      <c r="K306" s="2">
        <f t="shared" si="122"/>
        <v>4337.1531167949151</v>
      </c>
      <c r="L306" s="2">
        <f t="shared" si="123"/>
        <v>311.56857289823978</v>
      </c>
      <c r="M306" s="2">
        <f t="shared" si="124"/>
        <v>0</v>
      </c>
      <c r="N306" s="2">
        <f t="shared" si="125"/>
        <v>0</v>
      </c>
      <c r="O306">
        <v>313</v>
      </c>
      <c r="P306" s="2">
        <f t="shared" si="138"/>
        <v>8718.8209141211064</v>
      </c>
      <c r="Q306" s="2">
        <f t="shared" si="139"/>
        <v>26935.330615163068</v>
      </c>
      <c r="R306" s="2">
        <f t="shared" si="140"/>
        <v>1934.9564782048376</v>
      </c>
      <c r="S306" s="2">
        <f t="shared" si="126"/>
        <v>0</v>
      </c>
      <c r="T306" s="2">
        <f t="shared" si="127"/>
        <v>0</v>
      </c>
      <c r="U306" s="2">
        <f t="shared" si="128"/>
        <v>0</v>
      </c>
      <c r="V306" s="2">
        <f t="shared" si="129"/>
        <v>0</v>
      </c>
      <c r="W306" s="2">
        <f t="shared" si="141"/>
        <v>12247.504737014697</v>
      </c>
      <c r="X306" s="2">
        <f t="shared" si="130"/>
        <v>2.5880356055225393</v>
      </c>
      <c r="Y306" s="2">
        <f t="shared" si="142"/>
        <v>0</v>
      </c>
      <c r="Z306" s="2">
        <f t="shared" si="131"/>
        <v>0</v>
      </c>
      <c r="AA306" s="2">
        <f t="shared" si="143"/>
        <v>37836.605723598695</v>
      </c>
      <c r="AB306" s="2">
        <f t="shared" si="132"/>
        <v>0.83773313520114701</v>
      </c>
      <c r="AC306" s="2"/>
      <c r="AD306" s="2">
        <f t="shared" si="133"/>
        <v>161.020972</v>
      </c>
      <c r="AE306" s="2">
        <f t="shared" si="134"/>
        <v>-1.5739927936388041</v>
      </c>
      <c r="AF306" s="2">
        <f t="shared" si="135"/>
        <v>0.99924555888118372</v>
      </c>
      <c r="AG306" s="2">
        <f t="shared" si="150"/>
        <v>8.3075601895818932E-2</v>
      </c>
      <c r="AH306" s="2">
        <f t="shared" si="144"/>
        <v>3.2099868223816608E-2</v>
      </c>
      <c r="AI306" s="2">
        <f t="shared" si="145"/>
        <v>0.38639344754999777</v>
      </c>
      <c r="AJ306" s="2">
        <f t="shared" si="146"/>
        <v>9.9161902335465596E-2</v>
      </c>
      <c r="AK306" s="2">
        <f t="shared" si="136"/>
        <v>1401.2866147250634</v>
      </c>
      <c r="AL306" s="2">
        <f t="shared" si="147"/>
        <v>2.6264035606457519</v>
      </c>
      <c r="AM306" s="2">
        <f t="shared" si="137"/>
        <v>4336.2362396482895</v>
      </c>
      <c r="AN306" s="2">
        <f t="shared" si="148"/>
        <v>0.91687714662596997</v>
      </c>
      <c r="AO306">
        <f t="shared" si="149"/>
        <v>54.14711391831063</v>
      </c>
    </row>
    <row r="307" spans="9:41" x14ac:dyDescent="0.25">
      <c r="I307">
        <v>314</v>
      </c>
      <c r="J307" s="2">
        <f t="shared" si="121"/>
        <v>1417.3280590086952</v>
      </c>
      <c r="K307" s="2">
        <f t="shared" si="122"/>
        <v>4378.9149216191536</v>
      </c>
      <c r="L307" s="2">
        <f t="shared" si="123"/>
        <v>311.7576345855893</v>
      </c>
      <c r="M307" s="2">
        <f t="shared" si="124"/>
        <v>0</v>
      </c>
      <c r="N307" s="2">
        <f t="shared" si="125"/>
        <v>0</v>
      </c>
      <c r="O307">
        <v>314</v>
      </c>
      <c r="P307" s="2">
        <f t="shared" si="138"/>
        <v>8774.1010244384743</v>
      </c>
      <c r="Q307" s="2">
        <f t="shared" si="139"/>
        <v>27108.079640065764</v>
      </c>
      <c r="R307" s="2">
        <f t="shared" si="140"/>
        <v>1929.9646003671992</v>
      </c>
      <c r="S307" s="2">
        <f t="shared" si="126"/>
        <v>0</v>
      </c>
      <c r="T307" s="2">
        <f t="shared" si="127"/>
        <v>0</v>
      </c>
      <c r="U307" s="2">
        <f t="shared" si="128"/>
        <v>0</v>
      </c>
      <c r="V307" s="2">
        <f t="shared" si="129"/>
        <v>0</v>
      </c>
      <c r="W307" s="2">
        <f t="shared" si="141"/>
        <v>12364.535331262367</v>
      </c>
      <c r="X307" s="2">
        <f t="shared" si="130"/>
        <v>2.5717300155390097</v>
      </c>
      <c r="Y307" s="2">
        <f t="shared" si="142"/>
        <v>0</v>
      </c>
      <c r="Z307" s="2">
        <f t="shared" si="131"/>
        <v>0</v>
      </c>
      <c r="AA307" s="2">
        <f t="shared" si="143"/>
        <v>38200.928794721505</v>
      </c>
      <c r="AB307" s="2">
        <f t="shared" si="132"/>
        <v>0.83239459465691812</v>
      </c>
      <c r="AC307" s="2"/>
      <c r="AD307" s="2">
        <f t="shared" si="133"/>
        <v>161.535416</v>
      </c>
      <c r="AE307" s="2">
        <f t="shared" si="134"/>
        <v>-1.5798815367763397</v>
      </c>
      <c r="AF307" s="2">
        <f t="shared" si="135"/>
        <v>0.99923990460804035</v>
      </c>
      <c r="AG307" s="2">
        <f t="shared" si="150"/>
        <v>8.2547300520624423E-2</v>
      </c>
      <c r="AH307" s="2">
        <f t="shared" si="144"/>
        <v>3.2097965191467931E-2</v>
      </c>
      <c r="AI307" s="2">
        <f t="shared" si="145"/>
        <v>0.3888433054627663</v>
      </c>
      <c r="AJ307" s="2">
        <f t="shared" si="146"/>
        <v>9.9162899254625611E-2</v>
      </c>
      <c r="AK307" s="2">
        <f t="shared" si="136"/>
        <v>1414.7604326473149</v>
      </c>
      <c r="AL307" s="2">
        <f t="shared" si="147"/>
        <v>2.5676263613803112</v>
      </c>
      <c r="AM307" s="2">
        <f t="shared" si="137"/>
        <v>4377.9305346960955</v>
      </c>
      <c r="AN307" s="2">
        <f t="shared" si="148"/>
        <v>0.98438692305770603</v>
      </c>
      <c r="AO307">
        <f t="shared" si="149"/>
        <v>54.316887539005528</v>
      </c>
    </row>
    <row r="308" spans="9:41" x14ac:dyDescent="0.25">
      <c r="I308">
        <v>315</v>
      </c>
      <c r="J308" s="2">
        <f t="shared" si="121"/>
        <v>1430.829897903687</v>
      </c>
      <c r="K308" s="2">
        <f t="shared" si="122"/>
        <v>4420.9455561411123</v>
      </c>
      <c r="L308" s="2">
        <f t="shared" si="123"/>
        <v>311.94554228661735</v>
      </c>
      <c r="M308" s="2">
        <f t="shared" si="124"/>
        <v>0</v>
      </c>
      <c r="N308" s="2">
        <f t="shared" si="125"/>
        <v>0</v>
      </c>
      <c r="O308">
        <v>315</v>
      </c>
      <c r="P308" s="2">
        <f t="shared" si="138"/>
        <v>8829.5657762597693</v>
      </c>
      <c r="Q308" s="2">
        <f t="shared" si="139"/>
        <v>27281.390777758847</v>
      </c>
      <c r="R308" s="2">
        <f t="shared" si="140"/>
        <v>1924.9972958114085</v>
      </c>
      <c r="S308" s="2">
        <f t="shared" si="126"/>
        <v>0</v>
      </c>
      <c r="T308" s="2">
        <f t="shared" si="127"/>
        <v>0</v>
      </c>
      <c r="U308" s="2">
        <f t="shared" si="128"/>
        <v>0</v>
      </c>
      <c r="V308" s="2">
        <f t="shared" si="129"/>
        <v>0</v>
      </c>
      <c r="W308" s="2">
        <f t="shared" si="141"/>
        <v>12482.323138392145</v>
      </c>
      <c r="X308" s="2">
        <f t="shared" si="130"/>
        <v>2.5555751591533458</v>
      </c>
      <c r="Y308" s="2">
        <f t="shared" si="142"/>
        <v>0</v>
      </c>
      <c r="Z308" s="2">
        <f t="shared" si="131"/>
        <v>0</v>
      </c>
      <c r="AA308" s="2">
        <f t="shared" si="143"/>
        <v>38567.597091619267</v>
      </c>
      <c r="AB308" s="2">
        <f t="shared" si="132"/>
        <v>0.82710662178981742</v>
      </c>
      <c r="AC308" s="2"/>
      <c r="AD308" s="2">
        <f t="shared" si="133"/>
        <v>162.04986</v>
      </c>
      <c r="AE308" s="2">
        <f t="shared" si="134"/>
        <v>-1.5857142857142856</v>
      </c>
      <c r="AF308" s="2">
        <f t="shared" si="135"/>
        <v>0.99923428330623898</v>
      </c>
      <c r="AG308" s="2">
        <f t="shared" si="150"/>
        <v>8.2024022596437235E-2</v>
      </c>
      <c r="AH308" s="2">
        <f t="shared" si="144"/>
        <v>3.20961104597728E-2</v>
      </c>
      <c r="AI308" s="2">
        <f t="shared" si="145"/>
        <v>0.3913013461640068</v>
      </c>
      <c r="AJ308" s="2">
        <f t="shared" si="146"/>
        <v>9.9163916899715723E-2</v>
      </c>
      <c r="AK308" s="2">
        <f t="shared" si="136"/>
        <v>1428.3203449607774</v>
      </c>
      <c r="AL308" s="2">
        <f t="shared" si="147"/>
        <v>2.5095529429095769</v>
      </c>
      <c r="AM308" s="2">
        <f t="shared" si="137"/>
        <v>4419.8912460610763</v>
      </c>
      <c r="AN308" s="2">
        <f t="shared" si="148"/>
        <v>1.0543100800362679</v>
      </c>
      <c r="AO308">
        <f t="shared" si="149"/>
        <v>54.486722643634309</v>
      </c>
    </row>
    <row r="309" spans="9:41" x14ac:dyDescent="0.25">
      <c r="I309">
        <v>316</v>
      </c>
      <c r="J309" s="2">
        <f t="shared" si="121"/>
        <v>1444.4188071503554</v>
      </c>
      <c r="K309" s="2">
        <f t="shared" si="122"/>
        <v>4463.2458708428239</v>
      </c>
      <c r="L309" s="2">
        <f t="shared" si="123"/>
        <v>312.13230537378541</v>
      </c>
      <c r="M309" s="2">
        <f t="shared" si="124"/>
        <v>0</v>
      </c>
      <c r="N309" s="2">
        <f t="shared" si="125"/>
        <v>0</v>
      </c>
      <c r="O309">
        <v>316</v>
      </c>
      <c r="P309" s="2">
        <f t="shared" si="138"/>
        <v>8885.2150909485972</v>
      </c>
      <c r="Q309" s="2">
        <f t="shared" si="139"/>
        <v>27455.26392339381</v>
      </c>
      <c r="R309" s="2">
        <f t="shared" si="140"/>
        <v>1920.0543889006867</v>
      </c>
      <c r="S309" s="2">
        <f t="shared" si="126"/>
        <v>0</v>
      </c>
      <c r="T309" s="2">
        <f t="shared" si="127"/>
        <v>0</v>
      </c>
      <c r="U309" s="2">
        <f t="shared" si="128"/>
        <v>0</v>
      </c>
      <c r="V309" s="2">
        <f t="shared" si="129"/>
        <v>0</v>
      </c>
      <c r="W309" s="2">
        <f t="shared" si="141"/>
        <v>12600.870532854415</v>
      </c>
      <c r="X309" s="2">
        <f t="shared" si="130"/>
        <v>2.5395692431696633</v>
      </c>
      <c r="Y309" s="2">
        <f t="shared" si="142"/>
        <v>0</v>
      </c>
      <c r="Z309" s="2">
        <f t="shared" si="131"/>
        <v>0</v>
      </c>
      <c r="AA309" s="2">
        <f t="shared" si="143"/>
        <v>38936.618033756429</v>
      </c>
      <c r="AB309" s="2">
        <f t="shared" si="132"/>
        <v>0.82186858690851494</v>
      </c>
      <c r="AC309" s="2"/>
      <c r="AD309" s="2">
        <f t="shared" si="133"/>
        <v>162.56430399999999</v>
      </c>
      <c r="AE309" s="2">
        <f t="shared" si="134"/>
        <v>-1.591491748117289</v>
      </c>
      <c r="AF309" s="2">
        <f t="shared" si="135"/>
        <v>0.99922869488624222</v>
      </c>
      <c r="AG309" s="2">
        <f t="shared" si="150"/>
        <v>8.1505704635990675E-2</v>
      </c>
      <c r="AH309" s="2">
        <f t="shared" si="144"/>
        <v>3.2094302943385208E-2</v>
      </c>
      <c r="AI309" s="2">
        <f t="shared" si="145"/>
        <v>0.39376756616877645</v>
      </c>
      <c r="AJ309" s="2">
        <f t="shared" si="146"/>
        <v>9.9164954533884145E-2</v>
      </c>
      <c r="AK309" s="2">
        <f t="shared" si="136"/>
        <v>1441.9666258514114</v>
      </c>
      <c r="AL309" s="2">
        <f t="shared" si="147"/>
        <v>2.4521812989440153</v>
      </c>
      <c r="AM309" s="2">
        <f t="shared" si="137"/>
        <v>4462.119222202843</v>
      </c>
      <c r="AN309" s="2">
        <f t="shared" si="148"/>
        <v>1.1266486399807616</v>
      </c>
      <c r="AO309">
        <f t="shared" si="149"/>
        <v>54.656618164763884</v>
      </c>
    </row>
    <row r="310" spans="9:41" x14ac:dyDescent="0.25">
      <c r="I310">
        <v>317</v>
      </c>
      <c r="J310" s="2">
        <f t="shared" si="121"/>
        <v>1458.0950589685035</v>
      </c>
      <c r="K310" s="2">
        <f t="shared" si="122"/>
        <v>4505.8167162598238</v>
      </c>
      <c r="L310" s="2">
        <f t="shared" si="123"/>
        <v>312.31793312459627</v>
      </c>
      <c r="M310" s="2">
        <f t="shared" si="124"/>
        <v>0</v>
      </c>
      <c r="N310" s="2">
        <f t="shared" si="125"/>
        <v>0</v>
      </c>
      <c r="O310">
        <v>317</v>
      </c>
      <c r="P310" s="2">
        <f t="shared" si="138"/>
        <v>8941.0488911069115</v>
      </c>
      <c r="Q310" s="2">
        <f t="shared" si="139"/>
        <v>27629.698973773237</v>
      </c>
      <c r="R310" s="2">
        <f t="shared" si="140"/>
        <v>1915.1357056322033</v>
      </c>
      <c r="S310" s="2">
        <f t="shared" si="126"/>
        <v>0</v>
      </c>
      <c r="T310" s="2">
        <f t="shared" si="127"/>
        <v>0</v>
      </c>
      <c r="U310" s="2">
        <f t="shared" si="128"/>
        <v>0</v>
      </c>
      <c r="V310" s="2">
        <f t="shared" si="129"/>
        <v>0</v>
      </c>
      <c r="W310" s="2">
        <f t="shared" si="141"/>
        <v>12720.179889449675</v>
      </c>
      <c r="X310" s="2">
        <f t="shared" si="130"/>
        <v>2.5237104995996136</v>
      </c>
      <c r="Y310" s="2">
        <f t="shared" si="142"/>
        <v>0</v>
      </c>
      <c r="Z310" s="2">
        <f t="shared" si="131"/>
        <v>0</v>
      </c>
      <c r="AA310" s="2">
        <f t="shared" si="143"/>
        <v>39307.999041064199</v>
      </c>
      <c r="AB310" s="2">
        <f t="shared" si="132"/>
        <v>0.81667986992326158</v>
      </c>
      <c r="AC310" s="2"/>
      <c r="AD310" s="2">
        <f t="shared" si="133"/>
        <v>163.07874799999999</v>
      </c>
      <c r="AE310" s="2">
        <f t="shared" si="134"/>
        <v>-1.5972146205057269</v>
      </c>
      <c r="AF310" s="2">
        <f t="shared" si="135"/>
        <v>0.99922313925376582</v>
      </c>
      <c r="AG310" s="2">
        <f t="shared" si="150"/>
        <v>8.0992284151812477E-2</v>
      </c>
      <c r="AH310" s="2">
        <f t="shared" si="144"/>
        <v>3.2092541582983428E-2</v>
      </c>
      <c r="AI310" s="2">
        <f t="shared" si="145"/>
        <v>0.39624196204701367</v>
      </c>
      <c r="AJ310" s="2">
        <f t="shared" si="146"/>
        <v>9.9166011440815355E-2</v>
      </c>
      <c r="AK310" s="2">
        <f t="shared" si="136"/>
        <v>1455.6995495051749</v>
      </c>
      <c r="AL310" s="2">
        <f t="shared" si="147"/>
        <v>2.3955094633285614</v>
      </c>
      <c r="AM310" s="2">
        <f t="shared" si="137"/>
        <v>4504.6153115810012</v>
      </c>
      <c r="AN310" s="2">
        <f t="shared" si="148"/>
        <v>1.201404678822938</v>
      </c>
      <c r="AO310">
        <f t="shared" si="149"/>
        <v>54.826573056023904</v>
      </c>
    </row>
    <row r="311" spans="9:41" x14ac:dyDescent="0.25">
      <c r="I311">
        <v>318</v>
      </c>
      <c r="J311" s="2">
        <f t="shared" si="121"/>
        <v>1471.85892561744</v>
      </c>
      <c r="K311" s="2">
        <f t="shared" si="122"/>
        <v>4548.658942980328</v>
      </c>
      <c r="L311" s="2">
        <f t="shared" si="123"/>
        <v>312.50243472274582</v>
      </c>
      <c r="M311" s="2">
        <f t="shared" si="124"/>
        <v>0</v>
      </c>
      <c r="N311" s="2">
        <f t="shared" si="125"/>
        <v>0</v>
      </c>
      <c r="O311">
        <v>318</v>
      </c>
      <c r="P311" s="2">
        <f t="shared" si="138"/>
        <v>8997.0671005517142</v>
      </c>
      <c r="Q311" s="2">
        <f t="shared" si="139"/>
        <v>27804.695827319803</v>
      </c>
      <c r="R311" s="2">
        <f t="shared" si="140"/>
        <v>1910.2410736184288</v>
      </c>
      <c r="S311" s="2">
        <f t="shared" si="126"/>
        <v>0</v>
      </c>
      <c r="T311" s="2">
        <f t="shared" si="127"/>
        <v>0</v>
      </c>
      <c r="U311" s="2">
        <f t="shared" si="128"/>
        <v>0</v>
      </c>
      <c r="V311" s="2">
        <f t="shared" si="129"/>
        <v>0</v>
      </c>
      <c r="W311" s="2">
        <f t="shared" si="141"/>
        <v>12840.253583323052</v>
      </c>
      <c r="X311" s="2">
        <f t="shared" si="130"/>
        <v>2.5079971852756664</v>
      </c>
      <c r="Y311" s="2">
        <f t="shared" si="142"/>
        <v>0</v>
      </c>
      <c r="Z311" s="2">
        <f t="shared" si="131"/>
        <v>0</v>
      </c>
      <c r="AA311" s="2">
        <f t="shared" si="143"/>
        <v>39681.747533933325</v>
      </c>
      <c r="AB311" s="2">
        <f t="shared" si="132"/>
        <v>0.81153986017530499</v>
      </c>
      <c r="AC311" s="2"/>
      <c r="AD311" s="2">
        <f t="shared" si="133"/>
        <v>163.59319200000002</v>
      </c>
      <c r="AE311" s="2">
        <f t="shared" si="134"/>
        <v>-1.6028835884656465</v>
      </c>
      <c r="AF311" s="2">
        <f t="shared" si="135"/>
        <v>0.99921761631000183</v>
      </c>
      <c r="AG311" s="2">
        <f t="shared" si="150"/>
        <v>8.0483699637390549E-2</v>
      </c>
      <c r="AH311" s="2">
        <f t="shared" si="144"/>
        <v>3.2090825344584344E-2</v>
      </c>
      <c r="AI311" s="2">
        <f t="shared" si="145"/>
        <v>0.39872453042250328</v>
      </c>
      <c r="AJ311" s="2">
        <f t="shared" si="146"/>
        <v>9.9167086924147746E-2</v>
      </c>
      <c r="AK311" s="2">
        <f t="shared" si="136"/>
        <v>1469.5193901080283</v>
      </c>
      <c r="AL311" s="2">
        <f t="shared" si="147"/>
        <v>2.3395355094115917</v>
      </c>
      <c r="AM311" s="2">
        <f t="shared" si="137"/>
        <v>4547.3803626551626</v>
      </c>
      <c r="AN311" s="2">
        <f t="shared" si="148"/>
        <v>1.2785803251657915</v>
      </c>
      <c r="AO311">
        <f t="shared" si="149"/>
        <v>54.996586291633172</v>
      </c>
    </row>
    <row r="312" spans="9:41" x14ac:dyDescent="0.25">
      <c r="I312">
        <v>319</v>
      </c>
      <c r="J312" s="2">
        <f t="shared" si="121"/>
        <v>1485.7106793953556</v>
      </c>
      <c r="K312" s="2">
        <f t="shared" si="122"/>
        <v>4591.7734016443901</v>
      </c>
      <c r="L312" s="2">
        <f t="shared" si="123"/>
        <v>312.68581925925929</v>
      </c>
      <c r="M312" s="2">
        <f t="shared" si="124"/>
        <v>0</v>
      </c>
      <c r="N312" s="2">
        <f t="shared" si="125"/>
        <v>0</v>
      </c>
      <c r="O312">
        <v>319</v>
      </c>
      <c r="P312" s="2">
        <f t="shared" si="138"/>
        <v>9053.2696442922097</v>
      </c>
      <c r="Q312" s="2">
        <f t="shared" si="139"/>
        <v>27980.254384045784</v>
      </c>
      <c r="R312" s="2">
        <f t="shared" si="140"/>
        <v>1905.370322068738</v>
      </c>
      <c r="S312" s="2">
        <f t="shared" si="126"/>
        <v>0</v>
      </c>
      <c r="T312" s="2">
        <f t="shared" si="127"/>
        <v>0</v>
      </c>
      <c r="U312" s="2">
        <f t="shared" si="128"/>
        <v>0</v>
      </c>
      <c r="V312" s="2">
        <f t="shared" si="129"/>
        <v>0</v>
      </c>
      <c r="W312" s="2">
        <f t="shared" si="141"/>
        <v>12961.093989958883</v>
      </c>
      <c r="X312" s="2">
        <f t="shared" si="130"/>
        <v>2.4924275814701105</v>
      </c>
      <c r="Y312" s="2">
        <f t="shared" si="142"/>
        <v>0</v>
      </c>
      <c r="Z312" s="2">
        <f t="shared" si="131"/>
        <v>0</v>
      </c>
      <c r="AA312" s="2">
        <f t="shared" si="143"/>
        <v>40057.870933206817</v>
      </c>
      <c r="AB312" s="2">
        <f t="shared" si="132"/>
        <v>0.80644795626969856</v>
      </c>
      <c r="AC312" s="2"/>
      <c r="AD312" s="2">
        <f t="shared" si="133"/>
        <v>164.10763600000001</v>
      </c>
      <c r="AE312" s="2">
        <f t="shared" si="134"/>
        <v>-1.6084993268540997</v>
      </c>
      <c r="AF312" s="2">
        <f t="shared" si="135"/>
        <v>0.99921212595183462</v>
      </c>
      <c r="AG312" s="2">
        <f t="shared" si="150"/>
        <v>7.9979890548751306E-2</v>
      </c>
      <c r="AH312" s="2">
        <f t="shared" si="144"/>
        <v>3.2089153218877765E-2</v>
      </c>
      <c r="AI312" s="2">
        <f t="shared" si="145"/>
        <v>0.40121526797186596</v>
      </c>
      <c r="AJ312" s="2">
        <f t="shared" si="146"/>
        <v>9.9168180306909048E-2</v>
      </c>
      <c r="AK312" s="2">
        <f t="shared" si="136"/>
        <v>1483.4264218459298</v>
      </c>
      <c r="AL312" s="2">
        <f t="shared" si="147"/>
        <v>2.2842575494257416</v>
      </c>
      <c r="AM312" s="2">
        <f t="shared" si="137"/>
        <v>4590.4152238849319</v>
      </c>
      <c r="AN312" s="2">
        <f t="shared" si="148"/>
        <v>1.358177759457988</v>
      </c>
      <c r="AO312">
        <f t="shared" si="149"/>
        <v>55.166656865937725</v>
      </c>
    </row>
    <row r="313" spans="9:41" x14ac:dyDescent="0.25">
      <c r="I313">
        <v>320</v>
      </c>
      <c r="J313" s="2">
        <f t="shared" si="121"/>
        <v>1499.6505926387194</v>
      </c>
      <c r="K313" s="2">
        <f t="shared" si="122"/>
        <v>4635.1609429431046</v>
      </c>
      <c r="L313" s="2">
        <f t="shared" si="123"/>
        <v>312.8680957336108</v>
      </c>
      <c r="M313" s="2">
        <f t="shared" si="124"/>
        <v>0</v>
      </c>
      <c r="N313" s="2">
        <f t="shared" si="125"/>
        <v>0</v>
      </c>
      <c r="O313">
        <v>320</v>
      </c>
      <c r="P313" s="2">
        <f t="shared" si="138"/>
        <v>9109.6564485075105</v>
      </c>
      <c r="Q313" s="2">
        <f t="shared" si="139"/>
        <v>28156.374545523322</v>
      </c>
      <c r="R313" s="2">
        <f t="shared" si="140"/>
        <v>1900.5232817712592</v>
      </c>
      <c r="S313" s="2">
        <f t="shared" si="126"/>
        <v>0</v>
      </c>
      <c r="T313" s="2">
        <f t="shared" si="127"/>
        <v>0</v>
      </c>
      <c r="U313" s="2">
        <f t="shared" si="128"/>
        <v>0</v>
      </c>
      <c r="V313" s="2">
        <f t="shared" si="129"/>
        <v>0</v>
      </c>
      <c r="W313" s="2">
        <f t="shared" si="141"/>
        <v>13082.703485175438</v>
      </c>
      <c r="X313" s="2">
        <f t="shared" si="130"/>
        <v>2.4769999935197218</v>
      </c>
      <c r="Y313" s="2">
        <f t="shared" si="142"/>
        <v>0</v>
      </c>
      <c r="Z313" s="2">
        <f t="shared" si="131"/>
        <v>0</v>
      </c>
      <c r="AA313" s="2">
        <f t="shared" si="143"/>
        <v>40436.376660172929</v>
      </c>
      <c r="AB313" s="2">
        <f t="shared" si="132"/>
        <v>0.80140356591142248</v>
      </c>
      <c r="AC313" s="2"/>
      <c r="AD313" s="2">
        <f t="shared" si="133"/>
        <v>164.62208000000001</v>
      </c>
      <c r="AE313" s="2">
        <f t="shared" si="134"/>
        <v>-1.6140625000000002</v>
      </c>
      <c r="AF313" s="2">
        <f t="shared" si="135"/>
        <v>0.99920666807205016</v>
      </c>
      <c r="AG313" s="2">
        <f t="shared" si="150"/>
        <v>7.9480797286440266E-2</v>
      </c>
      <c r="AH313" s="2">
        <f t="shared" si="144"/>
        <v>3.2087524220579866E-2</v>
      </c>
      <c r="AI313" s="2">
        <f t="shared" si="145"/>
        <v>0.4037141714235688</v>
      </c>
      <c r="AJ313" s="2">
        <f t="shared" si="146"/>
        <v>9.9169290930968726E-2</v>
      </c>
      <c r="AK313" s="2">
        <f t="shared" si="136"/>
        <v>1497.420918904839</v>
      </c>
      <c r="AL313" s="2">
        <f t="shared" si="147"/>
        <v>2.2296737338803365</v>
      </c>
      <c r="AM313" s="2">
        <f t="shared" si="137"/>
        <v>4633.7207437299212</v>
      </c>
      <c r="AN313" s="2">
        <f t="shared" si="148"/>
        <v>1.4401992131837884</v>
      </c>
      <c r="AO313">
        <f t="shared" si="149"/>
        <v>55.33678379296088</v>
      </c>
    </row>
    <row r="314" spans="9:41" x14ac:dyDescent="0.25">
      <c r="I314">
        <v>321</v>
      </c>
      <c r="J314" s="2">
        <f t="shared" si="121"/>
        <v>1513.6789377216799</v>
      </c>
      <c r="K314" s="2">
        <f t="shared" si="122"/>
        <v>4678.8224176178046</v>
      </c>
      <c r="L314" s="2">
        <f t="shared" si="123"/>
        <v>313.04927305482795</v>
      </c>
      <c r="M314" s="2">
        <f t="shared" si="124"/>
        <v>0</v>
      </c>
      <c r="N314" s="2">
        <f t="shared" si="125"/>
        <v>0</v>
      </c>
      <c r="O314">
        <v>321</v>
      </c>
      <c r="P314" s="2">
        <f t="shared" si="138"/>
        <v>9166.2274405247863</v>
      </c>
      <c r="Q314" s="2">
        <f t="shared" si="139"/>
        <v>28333.056214855318</v>
      </c>
      <c r="R314" s="2">
        <f t="shared" si="140"/>
        <v>1895.6997850749717</v>
      </c>
      <c r="S314" s="2">
        <f t="shared" si="126"/>
        <v>0</v>
      </c>
      <c r="T314" s="2">
        <f t="shared" si="127"/>
        <v>0</v>
      </c>
      <c r="U314" s="2">
        <f t="shared" si="128"/>
        <v>0</v>
      </c>
      <c r="V314" s="2">
        <f t="shared" si="129"/>
        <v>0</v>
      </c>
      <c r="W314" s="2">
        <f t="shared" si="141"/>
        <v>13205.084445119688</v>
      </c>
      <c r="X314" s="2">
        <f t="shared" si="130"/>
        <v>2.4617127504560505</v>
      </c>
      <c r="Y314" s="2">
        <f t="shared" si="142"/>
        <v>0</v>
      </c>
      <c r="Z314" s="2">
        <f t="shared" si="131"/>
        <v>0</v>
      </c>
      <c r="AA314" s="2">
        <f t="shared" si="143"/>
        <v>40817.272136558218</v>
      </c>
      <c r="AB314" s="2">
        <f t="shared" si="132"/>
        <v>0.79640610574474946</v>
      </c>
      <c r="AC314" s="2"/>
      <c r="AD314" s="2">
        <f t="shared" si="133"/>
        <v>165.13652400000001</v>
      </c>
      <c r="AE314" s="2">
        <f t="shared" si="134"/>
        <v>-1.6195737619006028</v>
      </c>
      <c r="AF314" s="2">
        <f t="shared" si="135"/>
        <v>0.99920124255953424</v>
      </c>
      <c r="AG314" s="2">
        <f t="shared" si="150"/>
        <v>7.8986361177895051E-2</v>
      </c>
      <c r="AH314" s="2">
        <f t="shared" si="144"/>
        <v>3.2085937387805394E-2</v>
      </c>
      <c r="AI314" s="2">
        <f t="shared" si="145"/>
        <v>0.40622123755695805</v>
      </c>
      <c r="AJ314" s="2">
        <f t="shared" si="146"/>
        <v>9.9170418156506901E-2</v>
      </c>
      <c r="AK314" s="2">
        <f t="shared" si="136"/>
        <v>1511.5031554707148</v>
      </c>
      <c r="AL314" s="2">
        <f t="shared" si="147"/>
        <v>2.1757822509651765</v>
      </c>
      <c r="AM314" s="2">
        <f t="shared" si="137"/>
        <v>4677.2977706497368</v>
      </c>
      <c r="AN314" s="2">
        <f t="shared" si="148"/>
        <v>1.5246469680680981</v>
      </c>
      <c r="AO314">
        <f t="shared" si="149"/>
        <v>55.506966105964459</v>
      </c>
    </row>
    <row r="315" spans="9:41" x14ac:dyDescent="0.25">
      <c r="I315">
        <v>322</v>
      </c>
      <c r="J315" s="2">
        <f t="shared" si="121"/>
        <v>1527.7959870554828</v>
      </c>
      <c r="K315" s="2">
        <f t="shared" si="122"/>
        <v>4722.7586764592861</v>
      </c>
      <c r="L315" s="2">
        <f t="shared" si="123"/>
        <v>313.22936004257991</v>
      </c>
      <c r="M315" s="2">
        <f t="shared" si="124"/>
        <v>0</v>
      </c>
      <c r="N315" s="2">
        <f t="shared" si="125"/>
        <v>0</v>
      </c>
      <c r="O315">
        <v>322</v>
      </c>
      <c r="P315" s="2">
        <f t="shared" si="138"/>
        <v>9222.9825487979197</v>
      </c>
      <c r="Q315" s="2">
        <f t="shared" si="139"/>
        <v>28510.29929664695</v>
      </c>
      <c r="R315" s="2">
        <f t="shared" si="140"/>
        <v>1890.8996658720396</v>
      </c>
      <c r="S315" s="2">
        <f t="shared" si="126"/>
        <v>0</v>
      </c>
      <c r="T315" s="2">
        <f t="shared" si="127"/>
        <v>0</v>
      </c>
      <c r="U315" s="2">
        <f t="shared" si="128"/>
        <v>0</v>
      </c>
      <c r="V315" s="2">
        <f t="shared" si="129"/>
        <v>0</v>
      </c>
      <c r="W315" s="2">
        <f t="shared" si="141"/>
        <v>13328.239246262241</v>
      </c>
      <c r="X315" s="2">
        <f t="shared" si="130"/>
        <v>2.4465642046412595</v>
      </c>
      <c r="Y315" s="2">
        <f t="shared" si="142"/>
        <v>0</v>
      </c>
      <c r="Z315" s="2">
        <f t="shared" si="131"/>
        <v>0</v>
      </c>
      <c r="AA315" s="2">
        <f t="shared" si="143"/>
        <v>41200.564784520713</v>
      </c>
      <c r="AB315" s="2">
        <f t="shared" si="132"/>
        <v>0.79145500119578838</v>
      </c>
      <c r="AC315" s="2"/>
      <c r="AD315" s="2">
        <f t="shared" si="133"/>
        <v>165.65096800000001</v>
      </c>
      <c r="AE315" s="2">
        <f t="shared" si="134"/>
        <v>-1.6250337564137185</v>
      </c>
      <c r="AF315" s="2">
        <f t="shared" si="135"/>
        <v>0.99919584929946714</v>
      </c>
      <c r="AG315" s="2">
        <f t="shared" si="150"/>
        <v>7.8496524460201042E-2</v>
      </c>
      <c r="AH315" s="2">
        <f t="shared" si="144"/>
        <v>3.2084391781457874E-2</v>
      </c>
      <c r="AI315" s="2">
        <f t="shared" si="145"/>
        <v>0.40873646320131229</v>
      </c>
      <c r="AJ315" s="2">
        <f t="shared" si="146"/>
        <v>9.9171561361499239E-2</v>
      </c>
      <c r="AK315" s="2">
        <f t="shared" si="136"/>
        <v>1525.6734057295173</v>
      </c>
      <c r="AL315" s="2">
        <f t="shared" si="147"/>
        <v>2.1225813259654513</v>
      </c>
      <c r="AM315" s="2">
        <f t="shared" si="137"/>
        <v>4721.1471531039897</v>
      </c>
      <c r="AN315" s="2">
        <f t="shared" si="148"/>
        <v>1.6115233552963244</v>
      </c>
      <c r="AO315">
        <f t="shared" si="149"/>
        <v>55.67720285702115</v>
      </c>
    </row>
    <row r="316" spans="9:41" x14ac:dyDescent="0.25">
      <c r="I316">
        <v>323</v>
      </c>
      <c r="J316" s="2">
        <f t="shared" si="121"/>
        <v>1542.0020130878934</v>
      </c>
      <c r="K316" s="2">
        <f t="shared" si="122"/>
        <v>4766.9705703070376</v>
      </c>
      <c r="L316" s="2">
        <f t="shared" si="123"/>
        <v>313.40836542825127</v>
      </c>
      <c r="M316" s="2">
        <f t="shared" si="124"/>
        <v>0</v>
      </c>
      <c r="N316" s="2">
        <f t="shared" si="125"/>
        <v>0</v>
      </c>
      <c r="O316">
        <v>323</v>
      </c>
      <c r="P316" s="2">
        <f t="shared" si="138"/>
        <v>9279.9217028865987</v>
      </c>
      <c r="Q316" s="2">
        <f t="shared" si="139"/>
        <v>28688.103696977789</v>
      </c>
      <c r="R316" s="2">
        <f t="shared" si="140"/>
        <v>1886.1227595803828</v>
      </c>
      <c r="S316" s="2">
        <f t="shared" si="126"/>
        <v>0</v>
      </c>
      <c r="T316" s="2">
        <f t="shared" si="127"/>
        <v>0</v>
      </c>
      <c r="U316" s="2">
        <f t="shared" si="128"/>
        <v>0</v>
      </c>
      <c r="V316" s="2">
        <f t="shared" si="129"/>
        <v>0</v>
      </c>
      <c r="W316" s="2">
        <f t="shared" si="141"/>
        <v>13452.1702653923</v>
      </c>
      <c r="X316" s="2">
        <f t="shared" si="130"/>
        <v>2.4315527314094769</v>
      </c>
      <c r="Y316" s="2">
        <f t="shared" si="142"/>
        <v>0</v>
      </c>
      <c r="Z316" s="2">
        <f t="shared" si="131"/>
        <v>0</v>
      </c>
      <c r="AA316" s="2">
        <f t="shared" si="143"/>
        <v>41586.262026643242</v>
      </c>
      <c r="AB316" s="2">
        <f t="shared" si="132"/>
        <v>0.78654968631813471</v>
      </c>
      <c r="AC316" s="2"/>
      <c r="AD316" s="2">
        <f t="shared" si="133"/>
        <v>166.165412</v>
      </c>
      <c r="AE316" s="2">
        <f t="shared" si="134"/>
        <v>-1.6304431174457725</v>
      </c>
      <c r="AF316" s="2">
        <f t="shared" si="135"/>
        <v>0.99919048817350842</v>
      </c>
      <c r="AG316" s="2">
        <f t="shared" si="150"/>
        <v>7.8011230263220044E-2</v>
      </c>
      <c r="AH316" s="2">
        <f t="shared" si="144"/>
        <v>3.20828864846373E-2</v>
      </c>
      <c r="AI316" s="2">
        <f t="shared" si="145"/>
        <v>0.41125984523491638</v>
      </c>
      <c r="AJ316" s="2">
        <f t="shared" si="146"/>
        <v>9.9172719941217277E-2</v>
      </c>
      <c r="AK316" s="2">
        <f t="shared" si="136"/>
        <v>1539.931943867206</v>
      </c>
      <c r="AL316" s="2">
        <f t="shared" si="147"/>
        <v>2.0700692206874924</v>
      </c>
      <c r="AM316" s="2">
        <f t="shared" si="137"/>
        <v>4765.2697395522891</v>
      </c>
      <c r="AN316" s="2">
        <f t="shared" si="148"/>
        <v>1.7008307547487458</v>
      </c>
      <c r="AO316">
        <f t="shared" si="149"/>
        <v>55.847493116597569</v>
      </c>
    </row>
    <row r="317" spans="9:41" x14ac:dyDescent="0.25">
      <c r="I317">
        <v>324</v>
      </c>
      <c r="J317" s="2">
        <f t="shared" si="121"/>
        <v>1556.2972883026339</v>
      </c>
      <c r="K317" s="2">
        <f t="shared" si="122"/>
        <v>4811.4589500484926</v>
      </c>
      <c r="L317" s="2">
        <f t="shared" si="123"/>
        <v>313.58629785599999</v>
      </c>
      <c r="M317" s="2">
        <f t="shared" si="124"/>
        <v>0</v>
      </c>
      <c r="N317" s="2">
        <f t="shared" si="125"/>
        <v>0</v>
      </c>
      <c r="O317">
        <v>324</v>
      </c>
      <c r="P317" s="2">
        <f t="shared" si="138"/>
        <v>9337.0448334358643</v>
      </c>
      <c r="Q317" s="2">
        <f t="shared" si="139"/>
        <v>28866.469323374578</v>
      </c>
      <c r="R317" s="2">
        <f t="shared" si="140"/>
        <v>1881.3689031264819</v>
      </c>
      <c r="S317" s="2">
        <f t="shared" si="126"/>
        <v>0</v>
      </c>
      <c r="T317" s="2">
        <f t="shared" si="127"/>
        <v>0</v>
      </c>
      <c r="U317" s="2">
        <f t="shared" si="128"/>
        <v>0</v>
      </c>
      <c r="V317" s="2">
        <f t="shared" si="129"/>
        <v>0</v>
      </c>
      <c r="W317" s="2">
        <f t="shared" si="141"/>
        <v>13576.879879612739</v>
      </c>
      <c r="X317" s="2">
        <f t="shared" si="130"/>
        <v>2.4166767287135991</v>
      </c>
      <c r="Y317" s="2">
        <f t="shared" si="142"/>
        <v>0</v>
      </c>
      <c r="Z317" s="2">
        <f t="shared" si="131"/>
        <v>0</v>
      </c>
      <c r="AA317" s="2">
        <f t="shared" si="143"/>
        <v>41974.371285926922</v>
      </c>
      <c r="AB317" s="2">
        <f t="shared" si="132"/>
        <v>0.78168960364156259</v>
      </c>
      <c r="AC317" s="2"/>
      <c r="AD317" s="2">
        <f t="shared" si="133"/>
        <v>166.679856</v>
      </c>
      <c r="AE317" s="2">
        <f t="shared" si="134"/>
        <v>-1.6358024691358026</v>
      </c>
      <c r="AF317" s="2">
        <f t="shared" si="135"/>
        <v>0.99918515905997596</v>
      </c>
      <c r="AG317" s="2">
        <f t="shared" si="150"/>
        <v>7.7530422593083029E-2</v>
      </c>
      <c r="AH317" s="2">
        <f t="shared" si="144"/>
        <v>3.20814206020648E-2</v>
      </c>
      <c r="AI317" s="2">
        <f t="shared" si="145"/>
        <v>0.41379138058415516</v>
      </c>
      <c r="AJ317" s="2">
        <f t="shared" si="146"/>
        <v>9.9173893307743635E-2</v>
      </c>
      <c r="AK317" s="2">
        <f t="shared" si="136"/>
        <v>1554.2790440697388</v>
      </c>
      <c r="AL317" s="2">
        <f t="shared" si="147"/>
        <v>2.0182442328951899</v>
      </c>
      <c r="AM317" s="2">
        <f t="shared" si="137"/>
        <v>4809.6663784542434</v>
      </c>
      <c r="AN317" s="2">
        <f t="shared" si="148"/>
        <v>1.792571594249033</v>
      </c>
      <c r="AO317">
        <f t="shared" si="149"/>
        <v>56.017835973147612</v>
      </c>
    </row>
    <row r="318" spans="9:41" x14ac:dyDescent="0.25">
      <c r="I318">
        <v>325</v>
      </c>
      <c r="J318" s="2">
        <f t="shared" si="121"/>
        <v>1570.6820852188325</v>
      </c>
      <c r="K318" s="2">
        <f t="shared" si="122"/>
        <v>4856.2246666182855</v>
      </c>
      <c r="L318" s="2">
        <f t="shared" si="123"/>
        <v>313.76316588380126</v>
      </c>
      <c r="M318" s="2">
        <f t="shared" si="124"/>
        <v>0</v>
      </c>
      <c r="N318" s="2">
        <f t="shared" si="125"/>
        <v>0</v>
      </c>
      <c r="O318">
        <v>325</v>
      </c>
      <c r="P318" s="2">
        <f t="shared" si="138"/>
        <v>9394.3518721561231</v>
      </c>
      <c r="Q318" s="2">
        <f t="shared" si="139"/>
        <v>29045.396084784505</v>
      </c>
      <c r="R318" s="2">
        <f t="shared" si="140"/>
        <v>1876.6379349284111</v>
      </c>
      <c r="S318" s="2">
        <f t="shared" si="126"/>
        <v>0</v>
      </c>
      <c r="T318" s="2">
        <f t="shared" si="127"/>
        <v>0</v>
      </c>
      <c r="U318" s="2">
        <f t="shared" si="128"/>
        <v>0</v>
      </c>
      <c r="V318" s="2">
        <f t="shared" si="129"/>
        <v>0</v>
      </c>
      <c r="W318" s="2">
        <f t="shared" si="141"/>
        <v>13702.370466335315</v>
      </c>
      <c r="X318" s="2">
        <f t="shared" si="130"/>
        <v>2.4019346167774671</v>
      </c>
      <c r="Y318" s="2">
        <f t="shared" si="142"/>
        <v>0</v>
      </c>
      <c r="Z318" s="2">
        <f t="shared" si="131"/>
        <v>0</v>
      </c>
      <c r="AA318" s="2">
        <f t="shared" si="143"/>
        <v>42364.899985784614</v>
      </c>
      <c r="AB318" s="2">
        <f t="shared" si="132"/>
        <v>0.77687420402369811</v>
      </c>
      <c r="AC318" s="2"/>
      <c r="AD318" s="2">
        <f t="shared" si="133"/>
        <v>167.1943</v>
      </c>
      <c r="AE318" s="2">
        <f t="shared" si="134"/>
        <v>-1.641112426035503</v>
      </c>
      <c r="AF318" s="2">
        <f t="shared" si="135"/>
        <v>0.99917986183401863</v>
      </c>
      <c r="AG318" s="2">
        <f t="shared" si="150"/>
        <v>7.7054046316037739E-2</v>
      </c>
      <c r="AH318" s="2">
        <f t="shared" si="144"/>
        <v>3.2079993259523681E-2</v>
      </c>
      <c r="AI318" s="2">
        <f t="shared" si="145"/>
        <v>0.41633106622262706</v>
      </c>
      <c r="AJ318" s="2">
        <f t="shared" si="146"/>
        <v>9.9175080889501763E-2</v>
      </c>
      <c r="AK318" s="2">
        <f t="shared" si="136"/>
        <v>1568.7149805230758</v>
      </c>
      <c r="AL318" s="2">
        <f t="shared" si="147"/>
        <v>1.967104695756789</v>
      </c>
      <c r="AM318" s="2">
        <f t="shared" si="137"/>
        <v>4854.3379182694589</v>
      </c>
      <c r="AN318" s="2">
        <f t="shared" si="148"/>
        <v>1.8867483488266716</v>
      </c>
      <c r="AO318">
        <f t="shared" si="149"/>
        <v>56.188230532716268</v>
      </c>
    </row>
    <row r="319" spans="9:41" x14ac:dyDescent="0.25">
      <c r="I319">
        <v>326</v>
      </c>
      <c r="J319" s="2">
        <f t="shared" si="121"/>
        <v>1585.1566763904789</v>
      </c>
      <c r="K319" s="2">
        <f t="shared" si="122"/>
        <v>4901.2685709975412</v>
      </c>
      <c r="L319" s="2">
        <f t="shared" si="123"/>
        <v>313.93897798447642</v>
      </c>
      <c r="M319" s="2">
        <f t="shared" si="124"/>
        <v>0</v>
      </c>
      <c r="N319" s="2">
        <f t="shared" si="125"/>
        <v>0</v>
      </c>
      <c r="O319">
        <v>326</v>
      </c>
      <c r="P319" s="2">
        <f t="shared" si="138"/>
        <v>9451.8427518035605</v>
      </c>
      <c r="Q319" s="2">
        <f t="shared" si="139"/>
        <v>29224.883891549154</v>
      </c>
      <c r="R319" s="2">
        <f t="shared" si="140"/>
        <v>1871.9296948790961</v>
      </c>
      <c r="S319" s="2">
        <f t="shared" si="126"/>
        <v>0</v>
      </c>
      <c r="T319" s="2">
        <f t="shared" si="127"/>
        <v>0</v>
      </c>
      <c r="U319" s="2">
        <f t="shared" si="128"/>
        <v>0</v>
      </c>
      <c r="V319" s="2">
        <f t="shared" si="129"/>
        <v>0</v>
      </c>
      <c r="W319" s="2">
        <f t="shared" si="141"/>
        <v>13828.644403275908</v>
      </c>
      <c r="X319" s="2">
        <f t="shared" si="130"/>
        <v>2.3873248377533911</v>
      </c>
      <c r="Y319" s="2">
        <f t="shared" si="142"/>
        <v>0</v>
      </c>
      <c r="Z319" s="2">
        <f t="shared" si="131"/>
        <v>0</v>
      </c>
      <c r="AA319" s="2">
        <f t="shared" si="143"/>
        <v>42757.855550034743</v>
      </c>
      <c r="AB319" s="2">
        <f t="shared" si="132"/>
        <v>0.77210294650460254</v>
      </c>
      <c r="AC319" s="2"/>
      <c r="AD319" s="2">
        <f t="shared" si="133"/>
        <v>167.708744</v>
      </c>
      <c r="AE319" s="2">
        <f t="shared" si="134"/>
        <v>-1.6463735932854076</v>
      </c>
      <c r="AF319" s="2">
        <f t="shared" si="135"/>
        <v>0.99917459636778072</v>
      </c>
      <c r="AG319" s="2">
        <f t="shared" si="150"/>
        <v>7.6582047142642606E-2</v>
      </c>
      <c r="AH319" s="2">
        <f t="shared" si="144"/>
        <v>3.2078603603316366E-2</v>
      </c>
      <c r="AI319" s="2">
        <f t="shared" si="145"/>
        <v>0.41887889917027665</v>
      </c>
      <c r="AJ319" s="2">
        <f t="shared" si="146"/>
        <v>9.9176282130799667E-2</v>
      </c>
      <c r="AK319" s="2">
        <f t="shared" si="136"/>
        <v>1583.2400274131769</v>
      </c>
      <c r="AL319" s="2">
        <f t="shared" si="147"/>
        <v>1.916648977301874</v>
      </c>
      <c r="AM319" s="2">
        <f t="shared" si="137"/>
        <v>4899.2852074575485</v>
      </c>
      <c r="AN319" s="2">
        <f t="shared" si="148"/>
        <v>1.983363539992949</v>
      </c>
      <c r="AO319">
        <f t="shared" si="149"/>
        <v>56.358675918552947</v>
      </c>
    </row>
    <row r="320" spans="9:41" x14ac:dyDescent="0.25">
      <c r="I320">
        <v>327</v>
      </c>
      <c r="J320" s="2">
        <f t="shared" si="121"/>
        <v>1599.7213344058889</v>
      </c>
      <c r="K320" s="2">
        <f t="shared" si="122"/>
        <v>4946.5915142131489</v>
      </c>
      <c r="L320" s="2">
        <f t="shared" si="123"/>
        <v>314.11374254670778</v>
      </c>
      <c r="M320" s="2">
        <f t="shared" si="124"/>
        <v>0</v>
      </c>
      <c r="N320" s="2">
        <f t="shared" si="125"/>
        <v>0</v>
      </c>
      <c r="O320">
        <v>327</v>
      </c>
      <c r="P320" s="2">
        <f t="shared" si="138"/>
        <v>9509.5174061609687</v>
      </c>
      <c r="Q320" s="2">
        <f t="shared" si="139"/>
        <v>29404.932655378929</v>
      </c>
      <c r="R320" s="2">
        <f t="shared" si="140"/>
        <v>1867.2440243297958</v>
      </c>
      <c r="S320" s="2">
        <f t="shared" si="126"/>
        <v>0</v>
      </c>
      <c r="T320" s="2">
        <f t="shared" si="127"/>
        <v>0</v>
      </c>
      <c r="U320" s="2">
        <f t="shared" si="128"/>
        <v>0</v>
      </c>
      <c r="V320" s="2">
        <f t="shared" si="129"/>
        <v>0</v>
      </c>
      <c r="W320" s="2">
        <f t="shared" si="141"/>
        <v>13955.704068449861</v>
      </c>
      <c r="X320" s="2">
        <f t="shared" si="130"/>
        <v>2.3728458553849401</v>
      </c>
      <c r="Y320" s="2">
        <f t="shared" si="142"/>
        <v>0</v>
      </c>
      <c r="Z320" s="2">
        <f t="shared" si="131"/>
        <v>0</v>
      </c>
      <c r="AA320" s="2">
        <f t="shared" si="143"/>
        <v>43153.245402895016</v>
      </c>
      <c r="AB320" s="2">
        <f t="shared" si="132"/>
        <v>0.76737529816421257</v>
      </c>
      <c r="AC320" s="2"/>
      <c r="AD320" s="2">
        <f t="shared" si="133"/>
        <v>168.22318799999999</v>
      </c>
      <c r="AE320" s="2">
        <f t="shared" si="134"/>
        <v>-1.6515865667873073</v>
      </c>
      <c r="AF320" s="2">
        <f t="shared" si="135"/>
        <v>0.99916936253056376</v>
      </c>
      <c r="AG320" s="2">
        <f t="shared" si="150"/>
        <v>7.611437161229867E-2</v>
      </c>
      <c r="AH320" s="2">
        <f t="shared" si="144"/>
        <v>3.2077250799736778E-2</v>
      </c>
      <c r="AI320" s="2">
        <f t="shared" si="145"/>
        <v>0.42143487649254519</v>
      </c>
      <c r="AJ320" s="2">
        <f t="shared" si="146"/>
        <v>9.9177496491387115E-2</v>
      </c>
      <c r="AK320" s="2">
        <f t="shared" si="136"/>
        <v>1597.8544589260005</v>
      </c>
      <c r="AL320" s="2">
        <f t="shared" si="147"/>
        <v>1.866875479888336</v>
      </c>
      <c r="AM320" s="2">
        <f t="shared" si="137"/>
        <v>4944.5090944781186</v>
      </c>
      <c r="AN320" s="2">
        <f t="shared" si="148"/>
        <v>2.0824197350302081</v>
      </c>
      <c r="AO320">
        <f t="shared" si="149"/>
        <v>56.529171270734501</v>
      </c>
    </row>
    <row r="321" spans="9:41" x14ac:dyDescent="0.25">
      <c r="I321">
        <v>328</v>
      </c>
      <c r="J321" s="2">
        <f t="shared" si="121"/>
        <v>1614.3763318871847</v>
      </c>
      <c r="K321" s="2">
        <f t="shared" si="122"/>
        <v>4992.1943473370711</v>
      </c>
      <c r="L321" s="2">
        <f t="shared" si="123"/>
        <v>314.28746787603927</v>
      </c>
      <c r="M321" s="2">
        <f t="shared" si="124"/>
        <v>0</v>
      </c>
      <c r="N321" s="2">
        <f t="shared" si="125"/>
        <v>0</v>
      </c>
      <c r="O321">
        <v>328</v>
      </c>
      <c r="P321" s="2">
        <f t="shared" si="138"/>
        <v>9567.3757700190126</v>
      </c>
      <c r="Q321" s="2">
        <f t="shared" si="139"/>
        <v>29585.542289328034</v>
      </c>
      <c r="R321" s="2">
        <f t="shared" si="140"/>
        <v>1862.5807660738019</v>
      </c>
      <c r="S321" s="2">
        <f t="shared" si="126"/>
        <v>0</v>
      </c>
      <c r="T321" s="2">
        <f t="shared" si="127"/>
        <v>0</v>
      </c>
      <c r="U321" s="2">
        <f t="shared" si="128"/>
        <v>0</v>
      </c>
      <c r="V321" s="2">
        <f t="shared" si="129"/>
        <v>0</v>
      </c>
      <c r="W321" s="2">
        <f t="shared" si="141"/>
        <v>14083.551840167427</v>
      </c>
      <c r="X321" s="2">
        <f t="shared" si="130"/>
        <v>2.3584961546749361</v>
      </c>
      <c r="Y321" s="2">
        <f t="shared" si="142"/>
        <v>0</v>
      </c>
      <c r="Z321" s="2">
        <f t="shared" si="131"/>
        <v>0</v>
      </c>
      <c r="AA321" s="2">
        <f t="shared" si="143"/>
        <v>43551.076968976311</v>
      </c>
      <c r="AB321" s="2">
        <f t="shared" si="132"/>
        <v>0.76269073398257126</v>
      </c>
      <c r="AC321" s="2"/>
      <c r="AD321" s="2">
        <f t="shared" si="133"/>
        <v>168.73763199999999</v>
      </c>
      <c r="AE321" s="2">
        <f t="shared" si="134"/>
        <v>-1.6567519333729921</v>
      </c>
      <c r="AF321" s="2">
        <f t="shared" si="135"/>
        <v>0.99916416018897869</v>
      </c>
      <c r="AG321" s="2">
        <f t="shared" si="150"/>
        <v>7.565096707811092E-2</v>
      </c>
      <c r="AH321" s="2">
        <f t="shared" si="144"/>
        <v>3.2075934034557559E-2</v>
      </c>
      <c r="AI321" s="2">
        <f t="shared" si="145"/>
        <v>0.42399899529953938</v>
      </c>
      <c r="AJ321" s="2">
        <f t="shared" si="146"/>
        <v>9.9178723446026074E-2</v>
      </c>
      <c r="AK321" s="2">
        <f t="shared" si="136"/>
        <v>1612.5585492475057</v>
      </c>
      <c r="AL321" s="2">
        <f t="shared" si="147"/>
        <v>1.8177826396790662</v>
      </c>
      <c r="AM321" s="2">
        <f t="shared" si="137"/>
        <v>4990.0104277907767</v>
      </c>
      <c r="AN321" s="2">
        <f t="shared" si="148"/>
        <v>2.1839195462941241</v>
      </c>
      <c r="AO321">
        <f t="shared" si="149"/>
        <v>56.699715745797675</v>
      </c>
    </row>
    <row r="322" spans="9:41" x14ac:dyDescent="0.25">
      <c r="I322">
        <v>329</v>
      </c>
      <c r="J322" s="2">
        <f t="shared" si="121"/>
        <v>1629.1219414897812</v>
      </c>
      <c r="K322" s="2">
        <f t="shared" si="122"/>
        <v>5038.0779214856657</v>
      </c>
      <c r="L322" s="2">
        <f t="shared" si="123"/>
        <v>314.46016219586312</v>
      </c>
      <c r="M322" s="2">
        <f t="shared" si="124"/>
        <v>0</v>
      </c>
      <c r="N322" s="2">
        <f t="shared" si="125"/>
        <v>0</v>
      </c>
      <c r="O322">
        <v>329</v>
      </c>
      <c r="P322" s="2">
        <f t="shared" si="138"/>
        <v>9625.4177791578823</v>
      </c>
      <c r="Q322" s="2">
        <f t="shared" si="139"/>
        <v>29766.712707770064</v>
      </c>
      <c r="R322" s="2">
        <f t="shared" si="140"/>
        <v>1857.9397643303537</v>
      </c>
      <c r="S322" s="2">
        <f t="shared" si="126"/>
        <v>0</v>
      </c>
      <c r="T322" s="2">
        <f t="shared" si="127"/>
        <v>0</v>
      </c>
      <c r="U322" s="2">
        <f t="shared" si="128"/>
        <v>0</v>
      </c>
      <c r="V322" s="2">
        <f t="shared" si="129"/>
        <v>0</v>
      </c>
      <c r="W322" s="2">
        <f t="shared" si="141"/>
        <v>14212.190097029303</v>
      </c>
      <c r="X322" s="2">
        <f t="shared" si="130"/>
        <v>2.3442742415585993</v>
      </c>
      <c r="Y322" s="2">
        <f t="shared" si="142"/>
        <v>0</v>
      </c>
      <c r="Z322" s="2">
        <f t="shared" si="131"/>
        <v>0</v>
      </c>
      <c r="AA322" s="2">
        <f t="shared" si="143"/>
        <v>43951.357673276827</v>
      </c>
      <c r="AB322" s="2">
        <f t="shared" si="132"/>
        <v>0.75804873670279072</v>
      </c>
      <c r="AC322" s="2"/>
      <c r="AD322" s="2">
        <f t="shared" si="133"/>
        <v>169.25207600000002</v>
      </c>
      <c r="AE322" s="2">
        <f t="shared" si="134"/>
        <v>-1.6618702709694111</v>
      </c>
      <c r="AF322" s="2">
        <f t="shared" si="135"/>
        <v>0.99915898920709423</v>
      </c>
      <c r="AG322" s="2">
        <f t="shared" si="150"/>
        <v>7.5191781692071233E-2</v>
      </c>
      <c r="AH322" s="2">
        <f t="shared" si="144"/>
        <v>3.2074652512531859E-2</v>
      </c>
      <c r="AI322" s="2">
        <f t="shared" si="145"/>
        <v>0.42657125274521912</v>
      </c>
      <c r="AJ322" s="2">
        <f t="shared" si="146"/>
        <v>9.9179962484073736E-2</v>
      </c>
      <c r="AK322" s="2">
        <f t="shared" si="136"/>
        <v>1627.352572563653</v>
      </c>
      <c r="AL322" s="2">
        <f t="shared" si="147"/>
        <v>1.7693689261281957</v>
      </c>
      <c r="AM322" s="2">
        <f t="shared" si="137"/>
        <v>5035.7900558551373</v>
      </c>
      <c r="AN322" s="2">
        <f t="shared" si="148"/>
        <v>2.2878656305287164</v>
      </c>
      <c r="AO322">
        <f t="shared" si="149"/>
        <v>56.870308516380511</v>
      </c>
    </row>
    <row r="323" spans="9:41" x14ac:dyDescent="0.25">
      <c r="I323">
        <v>330</v>
      </c>
      <c r="J323" s="2">
        <f t="shared" si="121"/>
        <v>1643.958435901877</v>
      </c>
      <c r="K323" s="2">
        <f t="shared" si="122"/>
        <v>5084.243087818998</v>
      </c>
      <c r="L323" s="2">
        <f t="shared" si="123"/>
        <v>314.63183364839318</v>
      </c>
      <c r="M323" s="2">
        <f t="shared" si="124"/>
        <v>0</v>
      </c>
      <c r="N323" s="2">
        <f t="shared" si="125"/>
        <v>0</v>
      </c>
      <c r="O323">
        <v>330</v>
      </c>
      <c r="P323" s="2">
        <f t="shared" si="138"/>
        <v>9683.6433703293023</v>
      </c>
      <c r="Q323" s="2">
        <f t="shared" si="139"/>
        <v>29948.443826373998</v>
      </c>
      <c r="R323" s="2">
        <f t="shared" si="140"/>
        <v>1853.3208647287647</v>
      </c>
      <c r="S323" s="2">
        <f t="shared" si="126"/>
        <v>0</v>
      </c>
      <c r="T323" s="2">
        <f t="shared" si="127"/>
        <v>0</v>
      </c>
      <c r="U323" s="2">
        <f t="shared" si="128"/>
        <v>0</v>
      </c>
      <c r="V323" s="2">
        <f t="shared" si="129"/>
        <v>0</v>
      </c>
      <c r="W323" s="2">
        <f t="shared" si="141"/>
        <v>14341.621217922191</v>
      </c>
      <c r="X323" s="2">
        <f t="shared" si="130"/>
        <v>2.3301786425817812</v>
      </c>
      <c r="Y323" s="2">
        <f t="shared" si="142"/>
        <v>0</v>
      </c>
      <c r="Z323" s="2">
        <f t="shared" si="131"/>
        <v>0</v>
      </c>
      <c r="AA323" s="2">
        <f t="shared" si="143"/>
        <v>44354.094941176074</v>
      </c>
      <c r="AB323" s="2">
        <f t="shared" si="132"/>
        <v>0.75344879669669318</v>
      </c>
      <c r="AC323" s="2"/>
      <c r="AD323" s="2">
        <f t="shared" si="133"/>
        <v>169.76652000000001</v>
      </c>
      <c r="AE323" s="2">
        <f t="shared" si="134"/>
        <v>-1.6669421487603309</v>
      </c>
      <c r="AF323" s="2">
        <f t="shared" si="135"/>
        <v>0.99915384944657926</v>
      </c>
      <c r="AG323" s="2">
        <f t="shared" si="150"/>
        <v>7.4736764390555391E-2</v>
      </c>
      <c r="AH323" s="2">
        <f t="shared" si="144"/>
        <v>3.2073405456909038E-2</v>
      </c>
      <c r="AI323" s="2">
        <f t="shared" si="145"/>
        <v>0.42915164602660011</v>
      </c>
      <c r="AJ323" s="2">
        <f t="shared" si="146"/>
        <v>9.9181213109077862E-2</v>
      </c>
      <c r="AK323" s="2">
        <f t="shared" si="136"/>
        <v>1642.2368030604002</v>
      </c>
      <c r="AL323" s="2">
        <f t="shared" si="147"/>
        <v>1.7216328414766995</v>
      </c>
      <c r="AM323" s="2">
        <f t="shared" si="137"/>
        <v>5081.8488271308042</v>
      </c>
      <c r="AN323" s="2">
        <f t="shared" si="148"/>
        <v>2.3942606881937598</v>
      </c>
      <c r="AO323">
        <f t="shared" si="149"/>
        <v>57.040948770872497</v>
      </c>
    </row>
    <row r="324" spans="9:41" x14ac:dyDescent="0.25">
      <c r="I324">
        <v>331</v>
      </c>
      <c r="J324" s="2">
        <f t="shared" si="121"/>
        <v>1658.8860878439643</v>
      </c>
      <c r="K324" s="2">
        <f t="shared" si="122"/>
        <v>5130.6906975401898</v>
      </c>
      <c r="L324" s="2">
        <f t="shared" si="123"/>
        <v>314.80249029562458</v>
      </c>
      <c r="M324" s="2">
        <f t="shared" si="124"/>
        <v>0</v>
      </c>
      <c r="N324" s="2">
        <f t="shared" si="125"/>
        <v>0</v>
      </c>
      <c r="O324">
        <v>331</v>
      </c>
      <c r="P324" s="2">
        <f t="shared" si="138"/>
        <v>9742.0524812389722</v>
      </c>
      <c r="Q324" s="2">
        <f t="shared" si="139"/>
        <v>30130.735562080736</v>
      </c>
      <c r="R324" s="2">
        <f t="shared" si="140"/>
        <v>1848.7239142927601</v>
      </c>
      <c r="S324" s="2">
        <f t="shared" si="126"/>
        <v>0</v>
      </c>
      <c r="T324" s="2">
        <f t="shared" si="127"/>
        <v>0</v>
      </c>
      <c r="U324" s="2">
        <f t="shared" si="128"/>
        <v>0</v>
      </c>
      <c r="V324" s="2">
        <f t="shared" si="129"/>
        <v>0</v>
      </c>
      <c r="W324" s="2">
        <f t="shared" si="141"/>
        <v>14471.847582014509</v>
      </c>
      <c r="X324" s="2">
        <f t="shared" si="130"/>
        <v>2.3162079045842177</v>
      </c>
      <c r="Y324" s="2">
        <f t="shared" si="142"/>
        <v>0</v>
      </c>
      <c r="Z324" s="2">
        <f t="shared" si="131"/>
        <v>0</v>
      </c>
      <c r="AA324" s="2">
        <f t="shared" si="143"/>
        <v>44759.296198429132</v>
      </c>
      <c r="AB324" s="2">
        <f t="shared" si="132"/>
        <v>0.74889041183307092</v>
      </c>
      <c r="AC324" s="2"/>
      <c r="AD324" s="2">
        <f t="shared" si="133"/>
        <v>170.28096400000001</v>
      </c>
      <c r="AE324" s="2">
        <f t="shared" si="134"/>
        <v>-1.6719681273445843</v>
      </c>
      <c r="AF324" s="2">
        <f t="shared" si="135"/>
        <v>0.99914874076684046</v>
      </c>
      <c r="AG324" s="2">
        <f t="shared" si="150"/>
        <v>7.4285864880125993E-2</v>
      </c>
      <c r="AH324" s="2">
        <f t="shared" si="144"/>
        <v>3.2072192108964004E-2</v>
      </c>
      <c r="AI324" s="2">
        <f t="shared" si="145"/>
        <v>0.43174017238297524</v>
      </c>
      <c r="AJ324" s="2">
        <f t="shared" si="146"/>
        <v>9.9182474838384063E-2</v>
      </c>
      <c r="AK324" s="2">
        <f t="shared" si="136"/>
        <v>1657.2115149237072</v>
      </c>
      <c r="AL324" s="2">
        <f t="shared" si="147"/>
        <v>1.6745729202571142</v>
      </c>
      <c r="AM324" s="2">
        <f t="shared" si="137"/>
        <v>5128.1875900773857</v>
      </c>
      <c r="AN324" s="2">
        <f t="shared" si="148"/>
        <v>2.5031074628044645</v>
      </c>
      <c r="AO324">
        <f t="shared" si="149"/>
        <v>57.211635713073434</v>
      </c>
    </row>
    <row r="325" spans="9:41" x14ac:dyDescent="0.25">
      <c r="I325">
        <v>332</v>
      </c>
      <c r="J325" s="2">
        <f t="shared" si="121"/>
        <v>1673.9051700683403</v>
      </c>
      <c r="K325" s="2">
        <f t="shared" si="122"/>
        <v>5177.4216018947745</v>
      </c>
      <c r="L325" s="2">
        <f t="shared" si="123"/>
        <v>314.97214012028024</v>
      </c>
      <c r="M325" s="2">
        <f t="shared" si="124"/>
        <v>0</v>
      </c>
      <c r="N325" s="2">
        <f t="shared" si="125"/>
        <v>0</v>
      </c>
      <c r="O325">
        <v>332</v>
      </c>
      <c r="P325" s="2">
        <f t="shared" si="138"/>
        <v>9800.6450505293469</v>
      </c>
      <c r="Q325" s="2">
        <f t="shared" si="139"/>
        <v>30313.587833080233</v>
      </c>
      <c r="R325" s="2">
        <f t="shared" si="140"/>
        <v>1844.1487614250159</v>
      </c>
      <c r="S325" s="2">
        <f t="shared" si="126"/>
        <v>0</v>
      </c>
      <c r="T325" s="2">
        <f t="shared" si="127"/>
        <v>0</v>
      </c>
      <c r="U325" s="2">
        <f t="shared" si="128"/>
        <v>0</v>
      </c>
      <c r="V325" s="2">
        <f t="shared" si="129"/>
        <v>0</v>
      </c>
      <c r="W325" s="2">
        <f t="shared" si="141"/>
        <v>14602.871568752145</v>
      </c>
      <c r="X325" s="2">
        <f t="shared" si="130"/>
        <v>2.3023605943877388</v>
      </c>
      <c r="Y325" s="2">
        <f t="shared" si="142"/>
        <v>0</v>
      </c>
      <c r="Z325" s="2">
        <f t="shared" si="131"/>
        <v>0</v>
      </c>
      <c r="AA325" s="2">
        <f t="shared" si="143"/>
        <v>45166.968871161116</v>
      </c>
      <c r="AB325" s="2">
        <f t="shared" si="132"/>
        <v>0.7443730873485046</v>
      </c>
      <c r="AC325" s="2"/>
      <c r="AD325" s="2">
        <f t="shared" si="133"/>
        <v>170.79540800000001</v>
      </c>
      <c r="AE325" s="2">
        <f t="shared" si="134"/>
        <v>-1.6769487588909855</v>
      </c>
      <c r="AF325" s="2">
        <f t="shared" si="135"/>
        <v>0.99914366302515423</v>
      </c>
      <c r="AG325" s="2">
        <f t="shared" si="150"/>
        <v>7.3839033623634462E-2</v>
      </c>
      <c r="AH325" s="2">
        <f t="shared" si="144"/>
        <v>3.2071011727539699E-2</v>
      </c>
      <c r="AI325" s="2">
        <f t="shared" si="145"/>
        <v>0.43433682909515192</v>
      </c>
      <c r="AJ325" s="2">
        <f t="shared" si="146"/>
        <v>9.9183747202754566E-2</v>
      </c>
      <c r="AK325" s="2">
        <f t="shared" si="136"/>
        <v>1672.2769823395331</v>
      </c>
      <c r="AL325" s="2">
        <f t="shared" si="147"/>
        <v>1.6281877288072168</v>
      </c>
      <c r="AM325" s="2">
        <f t="shared" si="137"/>
        <v>5174.8071931544919</v>
      </c>
      <c r="AN325" s="2">
        <f t="shared" si="148"/>
        <v>2.6144087402830376</v>
      </c>
      <c r="AO325">
        <f t="shared" si="149"/>
        <v>57.382368561860552</v>
      </c>
    </row>
    <row r="326" spans="9:41" x14ac:dyDescent="0.25">
      <c r="I326">
        <v>333</v>
      </c>
      <c r="J326" s="2">
        <f t="shared" si="121"/>
        <v>1689.01595535863</v>
      </c>
      <c r="K326" s="2">
        <f t="shared" si="122"/>
        <v>5224.436652170054</v>
      </c>
      <c r="L326" s="2">
        <f t="shared" si="123"/>
        <v>315.14079102674452</v>
      </c>
      <c r="M326" s="2">
        <f t="shared" si="124"/>
        <v>0</v>
      </c>
      <c r="N326" s="2">
        <f t="shared" si="125"/>
        <v>0</v>
      </c>
      <c r="O326">
        <v>333</v>
      </c>
      <c r="P326" s="2">
        <f t="shared" si="138"/>
        <v>9859.421017762772</v>
      </c>
      <c r="Q326" s="2">
        <f t="shared" si="139"/>
        <v>30497.000558788957</v>
      </c>
      <c r="R326" s="2">
        <f t="shared" si="140"/>
        <v>1839.5952558919057</v>
      </c>
      <c r="S326" s="2">
        <f t="shared" si="126"/>
        <v>0</v>
      </c>
      <c r="T326" s="2">
        <f t="shared" si="127"/>
        <v>0</v>
      </c>
      <c r="U326" s="2">
        <f t="shared" si="128"/>
        <v>0</v>
      </c>
      <c r="V326" s="2">
        <f t="shared" si="129"/>
        <v>0</v>
      </c>
      <c r="W326" s="2">
        <f t="shared" si="141"/>
        <v>14734.695557854273</v>
      </c>
      <c r="X326" s="2">
        <f t="shared" si="130"/>
        <v>2.2886352984893832</v>
      </c>
      <c r="Y326" s="2">
        <f t="shared" si="142"/>
        <v>0</v>
      </c>
      <c r="Z326" s="2">
        <f t="shared" si="131"/>
        <v>0</v>
      </c>
      <c r="AA326" s="2">
        <f t="shared" si="143"/>
        <v>45577.120385861497</v>
      </c>
      <c r="AB326" s="2">
        <f t="shared" si="132"/>
        <v>0.73989633572069691</v>
      </c>
      <c r="AC326" s="2"/>
      <c r="AD326" s="2">
        <f t="shared" si="133"/>
        <v>171.30985200000001</v>
      </c>
      <c r="AE326" s="2">
        <f t="shared" si="134"/>
        <v>-1.6818845872899928</v>
      </c>
      <c r="AF326" s="2">
        <f t="shared" si="135"/>
        <v>0.99913861607679277</v>
      </c>
      <c r="AG326" s="2">
        <f t="shared" si="150"/>
        <v>7.339622182661476E-2</v>
      </c>
      <c r="AH326" s="2">
        <f t="shared" si="144"/>
        <v>3.2069863588602365E-2</v>
      </c>
      <c r="AI326" s="2">
        <f t="shared" si="145"/>
        <v>0.43694161348470484</v>
      </c>
      <c r="AJ326" s="2">
        <f t="shared" si="146"/>
        <v>9.9185029745998132E-2</v>
      </c>
      <c r="AK326" s="2">
        <f t="shared" si="136"/>
        <v>1687.4334794938375</v>
      </c>
      <c r="AL326" s="2">
        <f t="shared" si="147"/>
        <v>1.5824758647924762</v>
      </c>
      <c r="AM326" s="2">
        <f t="shared" si="137"/>
        <v>5221.7084848217319</v>
      </c>
      <c r="AN326" s="2">
        <f t="shared" si="148"/>
        <v>2.7281673483219357</v>
      </c>
      <c r="AO326">
        <f t="shared" si="149"/>
        <v>57.553146550863701</v>
      </c>
    </row>
    <row r="327" spans="9:41" x14ac:dyDescent="0.25">
      <c r="I327">
        <v>334</v>
      </c>
      <c r="J327" s="2">
        <f t="shared" si="121"/>
        <v>1704.2187165293165</v>
      </c>
      <c r="K327" s="2">
        <f t="shared" si="122"/>
        <v>5271.7366996944756</v>
      </c>
      <c r="L327" s="2">
        <f t="shared" si="123"/>
        <v>315.30845084198387</v>
      </c>
      <c r="M327" s="2">
        <f t="shared" si="124"/>
        <v>0</v>
      </c>
      <c r="N327" s="2">
        <f t="shared" si="125"/>
        <v>0</v>
      </c>
      <c r="O327">
        <v>334</v>
      </c>
      <c r="P327" s="2">
        <f t="shared" si="138"/>
        <v>9918.3803234049992</v>
      </c>
      <c r="Q327" s="2">
        <f t="shared" si="139"/>
        <v>30680.97365982792</v>
      </c>
      <c r="R327" s="2">
        <f t="shared" si="140"/>
        <v>1835.063248808445</v>
      </c>
      <c r="S327" s="2">
        <f t="shared" si="126"/>
        <v>0</v>
      </c>
      <c r="T327" s="2">
        <f t="shared" si="127"/>
        <v>0</v>
      </c>
      <c r="U327" s="2">
        <f t="shared" si="128"/>
        <v>0</v>
      </c>
      <c r="V327" s="2">
        <f t="shared" si="129"/>
        <v>0</v>
      </c>
      <c r="W327" s="2">
        <f t="shared" si="141"/>
        <v>14867.321929309282</v>
      </c>
      <c r="X327" s="2">
        <f t="shared" si="130"/>
        <v>2.275030622759334</v>
      </c>
      <c r="Y327" s="2">
        <f t="shared" si="142"/>
        <v>0</v>
      </c>
      <c r="Z327" s="2">
        <f t="shared" si="131"/>
        <v>0</v>
      </c>
      <c r="AA327" s="2">
        <f t="shared" si="143"/>
        <v>45989.758169378707</v>
      </c>
      <c r="AB327" s="2">
        <f t="shared" si="132"/>
        <v>0.73545967654425992</v>
      </c>
      <c r="AC327" s="2"/>
      <c r="AD327" s="2">
        <f t="shared" si="133"/>
        <v>171.824296</v>
      </c>
      <c r="AE327" s="2">
        <f t="shared" si="134"/>
        <v>-1.6867761483021981</v>
      </c>
      <c r="AF327" s="2">
        <f t="shared" si="135"/>
        <v>0.99913359977514782</v>
      </c>
      <c r="AG327" s="2">
        <f t="shared" si="150"/>
        <v>7.2957381423961812E-2</v>
      </c>
      <c r="AH327" s="2">
        <f t="shared" si="144"/>
        <v>3.2068746984809132E-2</v>
      </c>
      <c r="AI327" s="2">
        <f t="shared" si="145"/>
        <v>0.43955452291324437</v>
      </c>
      <c r="AJ327" s="2">
        <f t="shared" si="146"/>
        <v>9.9186322024610862E-2</v>
      </c>
      <c r="AK327" s="2">
        <f t="shared" si="136"/>
        <v>1702.6812805725795</v>
      </c>
      <c r="AL327" s="2">
        <f t="shared" si="147"/>
        <v>1.5374359567370792</v>
      </c>
      <c r="AM327" s="2">
        <f t="shared" si="137"/>
        <v>5268.8923135387167</v>
      </c>
      <c r="AN327" s="2">
        <f t="shared" si="148"/>
        <v>2.8443861557585621</v>
      </c>
      <c r="AO327">
        <f t="shared" si="149"/>
        <v>57.723968928148551</v>
      </c>
    </row>
    <row r="328" spans="9:41" x14ac:dyDescent="0.25">
      <c r="I328">
        <v>335</v>
      </c>
      <c r="J328" s="2">
        <f t="shared" si="121"/>
        <v>1719.5137264252814</v>
      </c>
      <c r="K328" s="2">
        <f t="shared" si="122"/>
        <v>5319.3225958370131</v>
      </c>
      <c r="L328" s="2">
        <f t="shared" si="123"/>
        <v>315.4751273164548</v>
      </c>
      <c r="M328" s="2">
        <f t="shared" si="124"/>
        <v>0</v>
      </c>
      <c r="N328" s="2">
        <f t="shared" si="125"/>
        <v>0</v>
      </c>
      <c r="O328">
        <v>335</v>
      </c>
      <c r="P328" s="2">
        <f t="shared" si="138"/>
        <v>9977.52290880902</v>
      </c>
      <c r="Q328" s="2">
        <f t="shared" si="139"/>
        <v>30865.50705800108</v>
      </c>
      <c r="R328" s="2">
        <f t="shared" si="140"/>
        <v>1830.5525926234275</v>
      </c>
      <c r="S328" s="2">
        <f t="shared" si="126"/>
        <v>0</v>
      </c>
      <c r="T328" s="2">
        <f t="shared" si="127"/>
        <v>0</v>
      </c>
      <c r="U328" s="2">
        <f t="shared" si="128"/>
        <v>0</v>
      </c>
      <c r="V328" s="2">
        <f t="shared" si="129"/>
        <v>0</v>
      </c>
      <c r="W328" s="2">
        <f t="shared" si="141"/>
        <v>15000.75306337075</v>
      </c>
      <c r="X328" s="2">
        <f t="shared" si="130"/>
        <v>2.2615451921436334</v>
      </c>
      <c r="Y328" s="2">
        <f t="shared" si="142"/>
        <v>0</v>
      </c>
      <c r="Z328" s="2">
        <f t="shared" si="131"/>
        <v>0</v>
      </c>
      <c r="AA328" s="2">
        <f t="shared" si="143"/>
        <v>46404.889648914723</v>
      </c>
      <c r="AB328" s="2">
        <f t="shared" si="132"/>
        <v>0.73106263640890701</v>
      </c>
      <c r="AC328" s="2"/>
      <c r="AD328" s="2">
        <f t="shared" si="133"/>
        <v>172.33874</v>
      </c>
      <c r="AE328" s="2">
        <f t="shared" si="134"/>
        <v>-1.6916239697037203</v>
      </c>
      <c r="AF328" s="2">
        <f t="shared" si="135"/>
        <v>0.99912861397184793</v>
      </c>
      <c r="AG328" s="2">
        <f t="shared" si="150"/>
        <v>7.2522465066887809E-2</v>
      </c>
      <c r="AH328" s="2">
        <f t="shared" si="144"/>
        <v>3.2067661225087668E-2</v>
      </c>
      <c r="AI328" s="2">
        <f t="shared" si="145"/>
        <v>0.44217555478170129</v>
      </c>
      <c r="AJ328" s="2">
        <f t="shared" si="146"/>
        <v>9.9187623607427333E-2</v>
      </c>
      <c r="AK328" s="2">
        <f t="shared" si="136"/>
        <v>1718.0206597617182</v>
      </c>
      <c r="AL328" s="2">
        <f t="shared" si="147"/>
        <v>1.4930666635633436</v>
      </c>
      <c r="AM328" s="2">
        <f t="shared" si="137"/>
        <v>5316.359527765052</v>
      </c>
      <c r="AN328" s="2">
        <f t="shared" si="148"/>
        <v>2.963068071961164</v>
      </c>
      <c r="AO328">
        <f t="shared" si="149"/>
        <v>57.894834955907299</v>
      </c>
    </row>
    <row r="329" spans="9:41" x14ac:dyDescent="0.25">
      <c r="I329">
        <v>336</v>
      </c>
      <c r="J329" s="2">
        <f t="shared" si="121"/>
        <v>1734.9012579213529</v>
      </c>
      <c r="K329" s="2">
        <f t="shared" si="122"/>
        <v>5367.1951920065731</v>
      </c>
      <c r="L329" s="2">
        <f t="shared" si="123"/>
        <v>315.64082812499998</v>
      </c>
      <c r="M329" s="2">
        <f t="shared" si="124"/>
        <v>0</v>
      </c>
      <c r="N329" s="2">
        <f t="shared" si="125"/>
        <v>0</v>
      </c>
      <c r="O329">
        <v>336</v>
      </c>
      <c r="P329" s="2">
        <f t="shared" si="138"/>
        <v>10036.848716199251</v>
      </c>
      <c r="Q329" s="2">
        <f t="shared" si="139"/>
        <v>31050.600676274342</v>
      </c>
      <c r="R329" s="2">
        <f t="shared" si="140"/>
        <v>1826.0631411047655</v>
      </c>
      <c r="S329" s="2">
        <f t="shared" si="126"/>
        <v>0</v>
      </c>
      <c r="T329" s="2">
        <f t="shared" si="127"/>
        <v>0</v>
      </c>
      <c r="U329" s="2">
        <f t="shared" si="128"/>
        <v>0</v>
      </c>
      <c r="V329" s="2">
        <f t="shared" si="129"/>
        <v>0</v>
      </c>
      <c r="W329" s="2">
        <f t="shared" si="141"/>
        <v>15134.991340553494</v>
      </c>
      <c r="X329" s="2">
        <f t="shared" si="130"/>
        <v>2.2481776503715953</v>
      </c>
      <c r="Y329" s="2">
        <f t="shared" si="142"/>
        <v>0</v>
      </c>
      <c r="Z329" s="2">
        <f t="shared" si="131"/>
        <v>0</v>
      </c>
      <c r="AA329" s="2">
        <f t="shared" si="143"/>
        <v>46822.52225201988</v>
      </c>
      <c r="AB329" s="2">
        <f t="shared" si="132"/>
        <v>0.72670474877999858</v>
      </c>
      <c r="AC329" s="2"/>
      <c r="AD329" s="2">
        <f t="shared" si="133"/>
        <v>172.853184</v>
      </c>
      <c r="AE329" s="2">
        <f t="shared" si="134"/>
        <v>-1.6964285714285714</v>
      </c>
      <c r="AF329" s="2">
        <f t="shared" si="135"/>
        <v>0.99912365851687079</v>
      </c>
      <c r="AG329" s="2">
        <f t="shared" si="150"/>
        <v>7.2091426110149917E-2</v>
      </c>
      <c r="AH329" s="2">
        <f t="shared" si="144"/>
        <v>3.2066605634227398E-2</v>
      </c>
      <c r="AI329" s="2">
        <f t="shared" si="145"/>
        <v>0.44480470652962528</v>
      </c>
      <c r="AJ329" s="2">
        <f t="shared" si="146"/>
        <v>9.9188934075282009E-2</v>
      </c>
      <c r="AK329" s="2">
        <f t="shared" si="136"/>
        <v>1733.4518912472136</v>
      </c>
      <c r="AL329" s="2">
        <f t="shared" si="147"/>
        <v>1.4493666741393683</v>
      </c>
      <c r="AM329" s="2">
        <f t="shared" si="137"/>
        <v>5364.1109759603478</v>
      </c>
      <c r="AN329" s="2">
        <f t="shared" si="148"/>
        <v>3.084216046225706</v>
      </c>
      <c r="AO329">
        <f t="shared" si="149"/>
        <v>58.065743910157018</v>
      </c>
    </row>
    <row r="330" spans="9:41" x14ac:dyDescent="0.25">
      <c r="I330">
        <v>337</v>
      </c>
      <c r="J330" s="2">
        <f t="shared" si="121"/>
        <v>1750.3815839218589</v>
      </c>
      <c r="K330" s="2">
        <f t="shared" si="122"/>
        <v>5415.3553396513971</v>
      </c>
      <c r="L330" s="2">
        <f t="shared" si="123"/>
        <v>315.80556086773134</v>
      </c>
      <c r="M330" s="2">
        <f t="shared" si="124"/>
        <v>0</v>
      </c>
      <c r="N330" s="2">
        <f t="shared" si="125"/>
        <v>0</v>
      </c>
      <c r="O330">
        <v>337</v>
      </c>
      <c r="P330" s="2">
        <f t="shared" si="138"/>
        <v>10096.357688656033</v>
      </c>
      <c r="Q330" s="2">
        <f t="shared" si="139"/>
        <v>31236.254438754837</v>
      </c>
      <c r="R330" s="2">
        <f t="shared" si="140"/>
        <v>1821.5947493250087</v>
      </c>
      <c r="S330" s="2">
        <f t="shared" si="126"/>
        <v>0</v>
      </c>
      <c r="T330" s="2">
        <f t="shared" si="127"/>
        <v>0</v>
      </c>
      <c r="U330" s="2">
        <f t="shared" si="128"/>
        <v>0</v>
      </c>
      <c r="V330" s="2">
        <f t="shared" si="129"/>
        <v>0</v>
      </c>
      <c r="W330" s="2">
        <f t="shared" si="141"/>
        <v>15270.039141629688</v>
      </c>
      <c r="X330" s="2">
        <f t="shared" si="130"/>
        <v>2.2349266596678659</v>
      </c>
      <c r="Y330" s="2">
        <f t="shared" si="142"/>
        <v>0</v>
      </c>
      <c r="Z330" s="2">
        <f t="shared" si="131"/>
        <v>0</v>
      </c>
      <c r="AA330" s="2">
        <f t="shared" si="143"/>
        <v>47242.663406587671</v>
      </c>
      <c r="AB330" s="2">
        <f t="shared" si="132"/>
        <v>0.72238555388139181</v>
      </c>
      <c r="AC330" s="2"/>
      <c r="AD330" s="2">
        <f t="shared" si="133"/>
        <v>173.367628</v>
      </c>
      <c r="AE330" s="2">
        <f t="shared" si="134"/>
        <v>-1.7011904657080716</v>
      </c>
      <c r="AF330" s="2">
        <f t="shared" si="135"/>
        <v>0.9991187332586533</v>
      </c>
      <c r="AG330" s="2">
        <f t="shared" si="150"/>
        <v>7.1664218599542875E-2</v>
      </c>
      <c r="AH330" s="2">
        <f t="shared" si="144"/>
        <v>3.2065579552482029E-2</v>
      </c>
      <c r="AI330" s="2">
        <f t="shared" si="145"/>
        <v>0.44744197563449839</v>
      </c>
      <c r="AJ330" s="2">
        <f t="shared" si="146"/>
        <v>9.9190253020680394E-2</v>
      </c>
      <c r="AK330" s="2">
        <f t="shared" si="136"/>
        <v>1748.9752492150242</v>
      </c>
      <c r="AL330" s="2">
        <f t="shared" si="147"/>
        <v>1.4063347068347332</v>
      </c>
      <c r="AM330" s="2">
        <f t="shared" si="137"/>
        <v>5412.1475065842133</v>
      </c>
      <c r="AN330" s="2">
        <f t="shared" si="148"/>
        <v>3.2078330671834583</v>
      </c>
      <c r="AO330">
        <f t="shared" si="149"/>
        <v>58.236695080445081</v>
      </c>
    </row>
    <row r="331" spans="9:41" x14ac:dyDescent="0.25">
      <c r="I331">
        <v>338</v>
      </c>
      <c r="J331" s="2">
        <f t="shared" si="121"/>
        <v>1765.9549773601937</v>
      </c>
      <c r="K331" s="2">
        <f t="shared" si="122"/>
        <v>5463.8038902584758</v>
      </c>
      <c r="L331" s="2">
        <f t="shared" si="123"/>
        <v>315.96933307090188</v>
      </c>
      <c r="M331" s="2">
        <f t="shared" si="124"/>
        <v>0</v>
      </c>
      <c r="N331" s="2">
        <f t="shared" si="125"/>
        <v>0</v>
      </c>
      <c r="O331">
        <v>338</v>
      </c>
      <c r="P331" s="2">
        <f t="shared" si="138"/>
        <v>10156.049770100472</v>
      </c>
      <c r="Q331" s="2">
        <f t="shared" si="139"/>
        <v>31422.468270670688</v>
      </c>
      <c r="R331" s="2">
        <f t="shared" si="140"/>
        <v>1817.1472736470605</v>
      </c>
      <c r="S331" s="2">
        <f t="shared" si="126"/>
        <v>0</v>
      </c>
      <c r="T331" s="2">
        <f t="shared" si="127"/>
        <v>0</v>
      </c>
      <c r="U331" s="2">
        <f t="shared" si="128"/>
        <v>0</v>
      </c>
      <c r="V331" s="2">
        <f t="shared" si="129"/>
        <v>0</v>
      </c>
      <c r="W331" s="2">
        <f t="shared" si="141"/>
        <v>15405.89884762508</v>
      </c>
      <c r="X331" s="2">
        <f t="shared" si="130"/>
        <v>2.2217909004690481</v>
      </c>
      <c r="Y331" s="2">
        <f t="shared" si="142"/>
        <v>0</v>
      </c>
      <c r="Z331" s="2">
        <f t="shared" si="131"/>
        <v>0</v>
      </c>
      <c r="AA331" s="2">
        <f t="shared" si="143"/>
        <v>47665.320540849621</v>
      </c>
      <c r="AB331" s="2">
        <f t="shared" si="132"/>
        <v>0.71810459858054865</v>
      </c>
      <c r="AC331" s="2"/>
      <c r="AD331" s="2">
        <f t="shared" si="133"/>
        <v>173.88207199999999</v>
      </c>
      <c r="AE331" s="2">
        <f t="shared" si="134"/>
        <v>-1.7059101572073807</v>
      </c>
      <c r="AF331" s="2">
        <f t="shared" si="135"/>
        <v>0.99911383804419618</v>
      </c>
      <c r="AG331" s="2">
        <f t="shared" si="150"/>
        <v>7.1240797259650268E-2</v>
      </c>
      <c r="AH331" s="2">
        <f t="shared" si="144"/>
        <v>3.2064582335183035E-2</v>
      </c>
      <c r="AI331" s="2">
        <f t="shared" si="145"/>
        <v>0.45008735961106289</v>
      </c>
      <c r="AJ331" s="2">
        <f t="shared" si="146"/>
        <v>9.919158004747973E-2</v>
      </c>
      <c r="AK331" s="2">
        <f t="shared" si="136"/>
        <v>1764.5910078511095</v>
      </c>
      <c r="AL331" s="2">
        <f t="shared" si="147"/>
        <v>1.3639695090840913</v>
      </c>
      <c r="AM331" s="2">
        <f t="shared" si="137"/>
        <v>5460.4699680962567</v>
      </c>
      <c r="AN331" s="2">
        <f t="shared" si="148"/>
        <v>3.3339221622191144</v>
      </c>
      <c r="AO331">
        <f t="shared" si="149"/>
        <v>58.407687769561846</v>
      </c>
    </row>
    <row r="332" spans="9:41" x14ac:dyDescent="0.25">
      <c r="I332">
        <v>339</v>
      </c>
      <c r="J332" s="2">
        <f t="shared" si="121"/>
        <v>1781.6217111983869</v>
      </c>
      <c r="K332" s="2">
        <f t="shared" si="122"/>
        <v>5512.5416953529866</v>
      </c>
      <c r="L332" s="2">
        <f t="shared" si="123"/>
        <v>316.13215218776509</v>
      </c>
      <c r="M332" s="2">
        <f t="shared" si="124"/>
        <v>0</v>
      </c>
      <c r="N332" s="2">
        <f t="shared" si="125"/>
        <v>0</v>
      </c>
      <c r="O332">
        <v>339</v>
      </c>
      <c r="P332" s="2">
        <f t="shared" si="138"/>
        <v>10215.924905279569</v>
      </c>
      <c r="Q332" s="2">
        <f t="shared" si="139"/>
        <v>31609.242098351246</v>
      </c>
      <c r="R332" s="2">
        <f t="shared" si="140"/>
        <v>1812.7205717100744</v>
      </c>
      <c r="S332" s="2">
        <f t="shared" si="126"/>
        <v>0</v>
      </c>
      <c r="T332" s="2">
        <f t="shared" si="127"/>
        <v>0</v>
      </c>
      <c r="U332" s="2">
        <f t="shared" si="128"/>
        <v>0</v>
      </c>
      <c r="V332" s="2">
        <f t="shared" si="129"/>
        <v>0</v>
      </c>
      <c r="W332" s="2">
        <f t="shared" si="141"/>
        <v>15542.572839815222</v>
      </c>
      <c r="X332" s="2">
        <f t="shared" si="130"/>
        <v>2.20876907114486</v>
      </c>
      <c r="Y332" s="2">
        <f t="shared" si="142"/>
        <v>0</v>
      </c>
      <c r="Z332" s="2">
        <f t="shared" si="131"/>
        <v>0</v>
      </c>
      <c r="AA332" s="2">
        <f t="shared" si="143"/>
        <v>48090.501083370415</v>
      </c>
      <c r="AB332" s="2">
        <f t="shared" si="132"/>
        <v>0.71386143627584742</v>
      </c>
      <c r="AC332" s="2"/>
      <c r="AD332" s="2">
        <f t="shared" si="133"/>
        <v>174.39651599999999</v>
      </c>
      <c r="AE332" s="2">
        <f t="shared" si="134"/>
        <v>-1.7105881431592136</v>
      </c>
      <c r="AF332" s="2">
        <f t="shared" si="135"/>
        <v>0.99910897271916466</v>
      </c>
      <c r="AG332" s="2">
        <f t="shared" si="150"/>
        <v>7.0821117481848272E-2</v>
      </c>
      <c r="AH332" s="2">
        <f t="shared" si="144"/>
        <v>3.2063613352363685E-2</v>
      </c>
      <c r="AI332" s="2">
        <f t="shared" si="145"/>
        <v>0.45274085601066255</v>
      </c>
      <c r="AJ332" s="2">
        <f t="shared" si="146"/>
        <v>9.9192914770578913E-2</v>
      </c>
      <c r="AK332" s="2">
        <f t="shared" si="136"/>
        <v>1780.2994413414285</v>
      </c>
      <c r="AL332" s="2">
        <f t="shared" si="147"/>
        <v>1.3222698569584728</v>
      </c>
      <c r="AM332" s="2">
        <f t="shared" si="137"/>
        <v>5509.0792089560873</v>
      </c>
      <c r="AN332" s="2">
        <f t="shared" si="148"/>
        <v>3.4624863968992114</v>
      </c>
      <c r="AO332">
        <f t="shared" si="149"/>
        <v>58.578721293260067</v>
      </c>
    </row>
    <row r="333" spans="9:41" x14ac:dyDescent="0.25">
      <c r="I333">
        <v>340</v>
      </c>
      <c r="J333" s="2">
        <f t="shared" si="121"/>
        <v>1797.3820584266862</v>
      </c>
      <c r="K333" s="2">
        <f t="shared" si="122"/>
        <v>5561.5696064977265</v>
      </c>
      <c r="L333" s="2">
        <f t="shared" si="123"/>
        <v>316.29402559942309</v>
      </c>
      <c r="M333" s="2">
        <f t="shared" si="124"/>
        <v>0</v>
      </c>
      <c r="N333" s="2">
        <f t="shared" si="125"/>
        <v>0</v>
      </c>
      <c r="O333">
        <v>340</v>
      </c>
      <c r="P333" s="2">
        <f t="shared" si="138"/>
        <v>10275.983039751689</v>
      </c>
      <c r="Q333" s="2">
        <f t="shared" si="139"/>
        <v>31796.575849207653</v>
      </c>
      <c r="R333" s="2">
        <f t="shared" si="140"/>
        <v>1808.3145024155322</v>
      </c>
      <c r="S333" s="2">
        <f t="shared" si="126"/>
        <v>0</v>
      </c>
      <c r="T333" s="2">
        <f t="shared" si="127"/>
        <v>0</v>
      </c>
      <c r="U333" s="2">
        <f t="shared" si="128"/>
        <v>0</v>
      </c>
      <c r="V333" s="2">
        <f t="shared" si="129"/>
        <v>0</v>
      </c>
      <c r="W333" s="2">
        <f t="shared" si="141"/>
        <v>15680.063499721839</v>
      </c>
      <c r="X333" s="2">
        <f t="shared" si="130"/>
        <v>2.1958598877237203</v>
      </c>
      <c r="Y333" s="2">
        <f t="shared" si="142"/>
        <v>0</v>
      </c>
      <c r="Z333" s="2">
        <f t="shared" si="131"/>
        <v>0</v>
      </c>
      <c r="AA333" s="2">
        <f t="shared" si="143"/>
        <v>48518.212463042903</v>
      </c>
      <c r="AB333" s="2">
        <f t="shared" si="132"/>
        <v>0.70965562678606131</v>
      </c>
      <c r="AC333" s="2"/>
      <c r="AD333" s="2">
        <f t="shared" si="133"/>
        <v>174.91096000000002</v>
      </c>
      <c r="AE333" s="2">
        <f t="shared" si="134"/>
        <v>-1.7152249134948101</v>
      </c>
      <c r="AF333" s="2">
        <f t="shared" si="135"/>
        <v>0.99910413712798529</v>
      </c>
      <c r="AG333" s="2">
        <f t="shared" si="150"/>
        <v>7.0405135312556072E-2</v>
      </c>
      <c r="AH333" s="2">
        <f t="shared" si="144"/>
        <v>3.2062671988393431E-2</v>
      </c>
      <c r="AI333" s="2">
        <f t="shared" si="145"/>
        <v>0.45540246242059795</v>
      </c>
      <c r="AJ333" s="2">
        <f t="shared" si="146"/>
        <v>9.919425681561736E-2</v>
      </c>
      <c r="AK333" s="2">
        <f t="shared" si="136"/>
        <v>1796.1008238719421</v>
      </c>
      <c r="AL333" s="2">
        <f t="shared" si="147"/>
        <v>1.2812345547441653</v>
      </c>
      <c r="AM333" s="2">
        <f t="shared" si="137"/>
        <v>5557.9760776233161</v>
      </c>
      <c r="AN333" s="2">
        <f t="shared" si="148"/>
        <v>3.5935288744106382</v>
      </c>
      <c r="AO333">
        <f t="shared" si="149"/>
        <v>58.749794979981175</v>
      </c>
    </row>
    <row r="334" spans="9:41" x14ac:dyDescent="0.25">
      <c r="I334">
        <v>341</v>
      </c>
      <c r="J334" s="2">
        <f t="shared" si="121"/>
        <v>1813.2362920631358</v>
      </c>
      <c r="K334" s="2">
        <f t="shared" si="122"/>
        <v>5610.888475292556</v>
      </c>
      <c r="L334" s="2">
        <f t="shared" si="123"/>
        <v>316.4549606156632</v>
      </c>
      <c r="M334" s="2">
        <f t="shared" si="124"/>
        <v>0</v>
      </c>
      <c r="N334" s="2">
        <f t="shared" si="125"/>
        <v>0</v>
      </c>
      <c r="O334">
        <v>341</v>
      </c>
      <c r="P334" s="2">
        <f t="shared" si="138"/>
        <v>10336.22411987226</v>
      </c>
      <c r="Q334" s="2">
        <f t="shared" si="139"/>
        <v>31984.46945171382</v>
      </c>
      <c r="R334" s="2">
        <f t="shared" si="140"/>
        <v>1803.9289259135078</v>
      </c>
      <c r="S334" s="2">
        <f t="shared" si="126"/>
        <v>0</v>
      </c>
      <c r="T334" s="2">
        <f t="shared" si="127"/>
        <v>0</v>
      </c>
      <c r="U334" s="2">
        <f t="shared" si="128"/>
        <v>0</v>
      </c>
      <c r="V334" s="2">
        <f t="shared" si="129"/>
        <v>0</v>
      </c>
      <c r="W334" s="2">
        <f t="shared" si="141"/>
        <v>15818.373209109146</v>
      </c>
      <c r="X334" s="2">
        <f t="shared" si="130"/>
        <v>2.1830620836227439</v>
      </c>
      <c r="Y334" s="2">
        <f t="shared" si="142"/>
        <v>0</v>
      </c>
      <c r="Z334" s="2">
        <f t="shared" si="131"/>
        <v>0</v>
      </c>
      <c r="AA334" s="2">
        <f t="shared" si="143"/>
        <v>48948.462109083252</v>
      </c>
      <c r="AB334" s="2">
        <f t="shared" si="132"/>
        <v>0.70548673624195202</v>
      </c>
      <c r="AC334" s="2"/>
      <c r="AD334" s="2">
        <f t="shared" si="133"/>
        <v>175.42540400000001</v>
      </c>
      <c r="AE334" s="2">
        <f t="shared" si="134"/>
        <v>-1.719820950972214</v>
      </c>
      <c r="AF334" s="2">
        <f t="shared" si="135"/>
        <v>0.99909933111393956</v>
      </c>
      <c r="AG334" s="2">
        <f t="shared" si="150"/>
        <v>6.9992807441727228E-2</v>
      </c>
      <c r="AH334" s="2">
        <f t="shared" si="144"/>
        <v>3.206175764162221E-2</v>
      </c>
      <c r="AI334" s="2">
        <f t="shared" si="145"/>
        <v>0.45807217646349369</v>
      </c>
      <c r="AJ334" s="2">
        <f t="shared" si="146"/>
        <v>9.9195605818682489E-2</v>
      </c>
      <c r="AK334" s="2">
        <f t="shared" si="136"/>
        <v>1811.9954296286069</v>
      </c>
      <c r="AL334" s="2">
        <f t="shared" si="147"/>
        <v>1.2408624345290113</v>
      </c>
      <c r="AM334" s="2">
        <f t="shared" si="137"/>
        <v>5607.1614225575468</v>
      </c>
      <c r="AN334" s="2">
        <f t="shared" si="148"/>
        <v>3.7270527350089822</v>
      </c>
      <c r="AO334">
        <f t="shared" si="149"/>
        <v>58.920908170587765</v>
      </c>
    </row>
    <row r="335" spans="9:41" x14ac:dyDescent="0.25">
      <c r="I335">
        <v>342</v>
      </c>
      <c r="J335" s="2">
        <f t="shared" si="121"/>
        <v>1829.1846851531793</v>
      </c>
      <c r="K335" s="2">
        <f t="shared" si="122"/>
        <v>5660.4991533738666</v>
      </c>
      <c r="L335" s="2">
        <f t="shared" si="123"/>
        <v>316.61496447578298</v>
      </c>
      <c r="M335" s="2">
        <f t="shared" si="124"/>
        <v>0</v>
      </c>
      <c r="N335" s="2">
        <f t="shared" si="125"/>
        <v>0</v>
      </c>
      <c r="O335">
        <v>342</v>
      </c>
      <c r="P335" s="2">
        <f t="shared" si="138"/>
        <v>10396.648092779864</v>
      </c>
      <c r="Q335" s="2">
        <f t="shared" si="139"/>
        <v>32172.922835387842</v>
      </c>
      <c r="R335" s="2">
        <f t="shared" si="140"/>
        <v>1799.5637035890982</v>
      </c>
      <c r="S335" s="2">
        <f t="shared" si="126"/>
        <v>0</v>
      </c>
      <c r="T335" s="2">
        <f t="shared" si="127"/>
        <v>0</v>
      </c>
      <c r="U335" s="2">
        <f t="shared" si="128"/>
        <v>0</v>
      </c>
      <c r="V335" s="2">
        <f t="shared" si="129"/>
        <v>0</v>
      </c>
      <c r="W335" s="2">
        <f t="shared" si="141"/>
        <v>15957.504349980389</v>
      </c>
      <c r="X335" s="2">
        <f t="shared" si="130"/>
        <v>2.1703744093820387</v>
      </c>
      <c r="Y335" s="2">
        <f t="shared" si="142"/>
        <v>0</v>
      </c>
      <c r="Z335" s="2">
        <f t="shared" si="131"/>
        <v>0</v>
      </c>
      <c r="AA335" s="2">
        <f t="shared" si="143"/>
        <v>49381.257451026388</v>
      </c>
      <c r="AB335" s="2">
        <f t="shared" si="132"/>
        <v>0.70135433697993321</v>
      </c>
      <c r="AC335" s="2"/>
      <c r="AD335" s="2">
        <f t="shared" si="133"/>
        <v>175.93984800000001</v>
      </c>
      <c r="AE335" s="2">
        <f t="shared" si="134"/>
        <v>-1.7243767313019389</v>
      </c>
      <c r="AF335" s="2">
        <f t="shared" si="135"/>
        <v>0.99909455451925422</v>
      </c>
      <c r="AG335" s="2">
        <f t="shared" si="150"/>
        <v>6.9584091191575909E-2</v>
      </c>
      <c r="AH335" s="2">
        <f t="shared" si="144"/>
        <v>3.2060869724034512E-2</v>
      </c>
      <c r="AI335" s="2">
        <f t="shared" si="145"/>
        <v>0.46074999579668163</v>
      </c>
      <c r="AJ335" s="2">
        <f t="shared" si="146"/>
        <v>9.9196961426025645E-2</v>
      </c>
      <c r="AK335" s="2">
        <f t="shared" si="136"/>
        <v>1827.9835327973833</v>
      </c>
      <c r="AL335" s="2">
        <f t="shared" si="147"/>
        <v>1.2011523557959285</v>
      </c>
      <c r="AM335" s="2">
        <f t="shared" si="137"/>
        <v>5656.6360922183903</v>
      </c>
      <c r="AN335" s="2">
        <f t="shared" si="148"/>
        <v>3.8630611554766499</v>
      </c>
      <c r="AO335">
        <f t="shared" si="149"/>
        <v>59.092060218102858</v>
      </c>
    </row>
    <row r="336" spans="9:41" x14ac:dyDescent="0.25">
      <c r="I336">
        <v>343</v>
      </c>
      <c r="J336" s="2">
        <f t="shared" si="121"/>
        <v>1845.2275107692549</v>
      </c>
      <c r="K336" s="2">
        <f t="shared" si="122"/>
        <v>5710.4024924140485</v>
      </c>
      <c r="L336" s="2">
        <f t="shared" si="123"/>
        <v>316.77404434940468</v>
      </c>
      <c r="M336" s="2">
        <f t="shared" si="124"/>
        <v>0</v>
      </c>
      <c r="N336" s="2">
        <f t="shared" si="125"/>
        <v>0</v>
      </c>
      <c r="O336">
        <v>343</v>
      </c>
      <c r="P336" s="2">
        <f t="shared" si="138"/>
        <v>10457.254906382526</v>
      </c>
      <c r="Q336" s="2">
        <f t="shared" si="139"/>
        <v>32361.93593077378</v>
      </c>
      <c r="R336" s="2">
        <f t="shared" si="140"/>
        <v>1795.2186980490374</v>
      </c>
      <c r="S336" s="2">
        <f t="shared" si="126"/>
        <v>0</v>
      </c>
      <c r="T336" s="2">
        <f t="shared" si="127"/>
        <v>0</v>
      </c>
      <c r="U336" s="2">
        <f t="shared" si="128"/>
        <v>0</v>
      </c>
      <c r="V336" s="2">
        <f t="shared" si="129"/>
        <v>0</v>
      </c>
      <c r="W336" s="2">
        <f t="shared" si="141"/>
        <v>16097.459304574306</v>
      </c>
      <c r="X336" s="2">
        <f t="shared" si="130"/>
        <v>2.1577956324032814</v>
      </c>
      <c r="Y336" s="2">
        <f t="shared" si="142"/>
        <v>0</v>
      </c>
      <c r="Z336" s="2">
        <f t="shared" si="131"/>
        <v>0</v>
      </c>
      <c r="AA336" s="2">
        <f t="shared" si="143"/>
        <v>49816.605918721201</v>
      </c>
      <c r="AB336" s="2">
        <f t="shared" si="132"/>
        <v>0.69725800743776667</v>
      </c>
      <c r="AC336" s="2"/>
      <c r="AD336" s="2">
        <f t="shared" si="133"/>
        <v>176.45429200000001</v>
      </c>
      <c r="AE336" s="2">
        <f t="shared" si="134"/>
        <v>-1.7288927232700659</v>
      </c>
      <c r="AF336" s="2">
        <f t="shared" si="135"/>
        <v>0.99908980718518614</v>
      </c>
      <c r="AG336" s="2">
        <f t="shared" si="150"/>
        <v>6.9178944505533288E-2</v>
      </c>
      <c r="AH336" s="2">
        <f t="shared" si="144"/>
        <v>3.206000766091275E-2</v>
      </c>
      <c r="AI336" s="2">
        <f t="shared" si="145"/>
        <v>0.46343591811159285</v>
      </c>
      <c r="AJ336" s="2">
        <f t="shared" si="146"/>
        <v>9.9198323293786139E-2</v>
      </c>
      <c r="AK336" s="2">
        <f t="shared" si="136"/>
        <v>1844.0654075642312</v>
      </c>
      <c r="AL336" s="2">
        <f t="shared" si="147"/>
        <v>1.1621032050235853</v>
      </c>
      <c r="AM336" s="2">
        <f t="shared" si="137"/>
        <v>5706.4009350654578</v>
      </c>
      <c r="AN336" s="2">
        <f t="shared" si="148"/>
        <v>4.0015573485903548</v>
      </c>
      <c r="AO336">
        <f t="shared" si="149"/>
        <v>59.263250487454997</v>
      </c>
    </row>
    <row r="337" spans="9:41" x14ac:dyDescent="0.25">
      <c r="I337">
        <v>344</v>
      </c>
      <c r="J337" s="2">
        <f t="shared" si="121"/>
        <v>1861.3650420104034</v>
      </c>
      <c r="K337" s="2">
        <f t="shared" si="122"/>
        <v>5760.5993441209539</v>
      </c>
      <c r="L337" s="2">
        <f t="shared" si="123"/>
        <v>316.9322073372781</v>
      </c>
      <c r="M337" s="2">
        <f t="shared" si="124"/>
        <v>0</v>
      </c>
      <c r="N337" s="2">
        <f t="shared" si="125"/>
        <v>0</v>
      </c>
      <c r="O337">
        <v>344</v>
      </c>
      <c r="P337" s="2">
        <f t="shared" si="138"/>
        <v>10518.044509344314</v>
      </c>
      <c r="Q337" s="2">
        <f t="shared" si="139"/>
        <v>32551.5086694237</v>
      </c>
      <c r="R337" s="2">
        <f t="shared" si="140"/>
        <v>1790.8937731084777</v>
      </c>
      <c r="S337" s="2">
        <f t="shared" si="126"/>
        <v>0</v>
      </c>
      <c r="T337" s="2">
        <f t="shared" si="127"/>
        <v>0</v>
      </c>
      <c r="U337" s="2">
        <f t="shared" si="128"/>
        <v>0</v>
      </c>
      <c r="V337" s="2">
        <f t="shared" si="129"/>
        <v>0</v>
      </c>
      <c r="W337" s="2">
        <f t="shared" si="141"/>
        <v>16238.240455361718</v>
      </c>
      <c r="X337" s="2">
        <f t="shared" si="130"/>
        <v>2.1453245366924825</v>
      </c>
      <c r="Y337" s="2">
        <f t="shared" si="142"/>
        <v>0</v>
      </c>
      <c r="Z337" s="2">
        <f t="shared" si="131"/>
        <v>0</v>
      </c>
      <c r="AA337" s="2">
        <f t="shared" si="143"/>
        <v>50254.514942325994</v>
      </c>
      <c r="AB337" s="2">
        <f t="shared" si="132"/>
        <v>0.69319733205224376</v>
      </c>
      <c r="AC337" s="2"/>
      <c r="AD337" s="2">
        <f t="shared" si="133"/>
        <v>176.96873600000001</v>
      </c>
      <c r="AE337" s="2">
        <f t="shared" si="134"/>
        <v>-1.7333693888588426</v>
      </c>
      <c r="AF337" s="2">
        <f t="shared" si="135"/>
        <v>0.9990850889521069</v>
      </c>
      <c r="AG337" s="2">
        <f t="shared" si="150"/>
        <v>6.8777325937428038E-2</v>
      </c>
      <c r="AH337" s="2">
        <f t="shared" si="144"/>
        <v>3.2059170890509789E-2</v>
      </c>
      <c r="AI337" s="2">
        <f t="shared" si="145"/>
        <v>0.46612994113316436</v>
      </c>
      <c r="AJ337" s="2">
        <f t="shared" si="146"/>
        <v>9.9199691087723127E-2</v>
      </c>
      <c r="AK337" s="2">
        <f t="shared" si="136"/>
        <v>1860.2413281151094</v>
      </c>
      <c r="AL337" s="2">
        <f t="shared" si="147"/>
        <v>1.12371389529401</v>
      </c>
      <c r="AM337" s="2">
        <f t="shared" si="137"/>
        <v>5756.4567995583557</v>
      </c>
      <c r="AN337" s="2">
        <f t="shared" si="148"/>
        <v>4.1425445625979735</v>
      </c>
      <c r="AO337">
        <f t="shared" si="149"/>
        <v>59.434478355229444</v>
      </c>
    </row>
    <row r="338" spans="9:41" x14ac:dyDescent="0.25">
      <c r="I338">
        <v>345</v>
      </c>
      <c r="J338" s="2">
        <f t="shared" si="121"/>
        <v>1877.5975520018844</v>
      </c>
      <c r="K338" s="2">
        <f t="shared" si="122"/>
        <v>5811.0905602373978</v>
      </c>
      <c r="L338" s="2">
        <f t="shared" si="123"/>
        <v>317.08946047207309</v>
      </c>
      <c r="M338" s="2">
        <f t="shared" si="124"/>
        <v>0</v>
      </c>
      <c r="N338" s="2">
        <f t="shared" si="125"/>
        <v>0</v>
      </c>
      <c r="O338">
        <v>345</v>
      </c>
      <c r="P338" s="2">
        <f t="shared" si="138"/>
        <v>10579.016851072221</v>
      </c>
      <c r="Q338" s="2">
        <f t="shared" si="139"/>
        <v>32741.640983880261</v>
      </c>
      <c r="R338" s="2">
        <f t="shared" si="140"/>
        <v>1786.5887937779403</v>
      </c>
      <c r="S338" s="2">
        <f t="shared" si="126"/>
        <v>0</v>
      </c>
      <c r="T338" s="2">
        <f t="shared" si="127"/>
        <v>0</v>
      </c>
      <c r="U338" s="2">
        <f t="shared" si="128"/>
        <v>0</v>
      </c>
      <c r="V338" s="2">
        <f t="shared" si="129"/>
        <v>0</v>
      </c>
      <c r="W338" s="2">
        <f t="shared" si="141"/>
        <v>16379.850185042165</v>
      </c>
      <c r="X338" s="2">
        <f t="shared" si="130"/>
        <v>2.1329599226068905</v>
      </c>
      <c r="Y338" s="2">
        <f t="shared" si="142"/>
        <v>0</v>
      </c>
      <c r="Z338" s="2">
        <f t="shared" si="131"/>
        <v>0</v>
      </c>
      <c r="AA338" s="2">
        <f t="shared" si="143"/>
        <v>50694.991952304059</v>
      </c>
      <c r="AB338" s="2">
        <f t="shared" si="132"/>
        <v>0.68917190115881077</v>
      </c>
      <c r="AC338" s="2"/>
      <c r="AD338" s="2">
        <f t="shared" si="133"/>
        <v>177.48318</v>
      </c>
      <c r="AE338" s="2">
        <f t="shared" si="134"/>
        <v>-1.7378071833648394</v>
      </c>
      <c r="AF338" s="2">
        <f t="shared" si="135"/>
        <v>0.9990803996595814</v>
      </c>
      <c r="AG338" s="2">
        <f t="shared" si="150"/>
        <v>6.8379194640886237E-2</v>
      </c>
      <c r="AH338" s="2">
        <f t="shared" si="144"/>
        <v>3.205835886373036E-2</v>
      </c>
      <c r="AI338" s="2">
        <f t="shared" si="145"/>
        <v>0.46883206261925731</v>
      </c>
      <c r="AJ338" s="2">
        <f t="shared" si="146"/>
        <v>9.9201064482955209E-2</v>
      </c>
      <c r="AK338" s="2">
        <f t="shared" si="136"/>
        <v>1876.5115686359775</v>
      </c>
      <c r="AL338" s="2">
        <f t="shared" si="147"/>
        <v>1.0859833659070461</v>
      </c>
      <c r="AM338" s="2">
        <f t="shared" si="137"/>
        <v>5806.8045341566931</v>
      </c>
      <c r="AN338" s="2">
        <f t="shared" si="148"/>
        <v>4.2860260807044428</v>
      </c>
      <c r="AO338">
        <f t="shared" si="149"/>
        <v>59.60574320942537</v>
      </c>
    </row>
    <row r="339" spans="9:41" x14ac:dyDescent="0.25">
      <c r="I339">
        <v>346</v>
      </c>
      <c r="J339" s="2">
        <f t="shared" si="121"/>
        <v>1893.9253138947952</v>
      </c>
      <c r="K339" s="2">
        <f t="shared" si="122"/>
        <v>5861.8769925406459</v>
      </c>
      <c r="L339" s="2">
        <f t="shared" si="123"/>
        <v>317.24581071916151</v>
      </c>
      <c r="M339" s="2">
        <f t="shared" si="124"/>
        <v>0</v>
      </c>
      <c r="N339" s="2">
        <f t="shared" si="125"/>
        <v>0</v>
      </c>
      <c r="O339">
        <v>346</v>
      </c>
      <c r="P339" s="2">
        <f t="shared" si="138"/>
        <v>10640.171881703292</v>
      </c>
      <c r="Q339" s="2">
        <f t="shared" si="139"/>
        <v>32932.332807659535</v>
      </c>
      <c r="R339" s="2">
        <f t="shared" si="140"/>
        <v>1782.3036262504354</v>
      </c>
      <c r="S339" s="2">
        <f t="shared" si="126"/>
        <v>0</v>
      </c>
      <c r="T339" s="2">
        <f t="shared" si="127"/>
        <v>0</v>
      </c>
      <c r="U339" s="2">
        <f t="shared" si="128"/>
        <v>0</v>
      </c>
      <c r="V339" s="2">
        <f t="shared" si="129"/>
        <v>0</v>
      </c>
      <c r="W339" s="2">
        <f t="shared" si="141"/>
        <v>16522.290876540599</v>
      </c>
      <c r="X339" s="2">
        <f t="shared" si="130"/>
        <v>2.1207006066059741</v>
      </c>
      <c r="Y339" s="2">
        <f t="shared" si="142"/>
        <v>0</v>
      </c>
      <c r="Z339" s="2">
        <f t="shared" si="131"/>
        <v>0</v>
      </c>
      <c r="AA339" s="2">
        <f t="shared" si="143"/>
        <v>51138.044379419262</v>
      </c>
      <c r="AB339" s="2">
        <f t="shared" si="132"/>
        <v>0.68518131089309964</v>
      </c>
      <c r="AC339" s="2"/>
      <c r="AD339" s="2">
        <f t="shared" si="133"/>
        <v>177.997624</v>
      </c>
      <c r="AE339" s="2">
        <f t="shared" si="134"/>
        <v>-1.7422065555147181</v>
      </c>
      <c r="AF339" s="2">
        <f t="shared" si="135"/>
        <v>0.99907573914644487</v>
      </c>
      <c r="AG339" s="2">
        <f t="shared" si="150"/>
        <v>6.7984510358945219E-2</v>
      </c>
      <c r="AH339" s="2">
        <f t="shared" si="144"/>
        <v>3.2057571043820961E-2</v>
      </c>
      <c r="AI339" s="2">
        <f t="shared" si="145"/>
        <v>0.47154228036008666</v>
      </c>
      <c r="AJ339" s="2">
        <f t="shared" si="146"/>
        <v>9.9202443163707396E-2</v>
      </c>
      <c r="AK339" s="2">
        <f t="shared" si="136"/>
        <v>1892.8764033127936</v>
      </c>
      <c r="AL339" s="2">
        <f t="shared" si="147"/>
        <v>1.0489105820014708</v>
      </c>
      <c r="AM339" s="2">
        <f t="shared" si="137"/>
        <v>5857.4449873200792</v>
      </c>
      <c r="AN339" s="2">
        <f t="shared" si="148"/>
        <v>4.4320052205666292</v>
      </c>
      <c r="AO339">
        <f t="shared" si="149"/>
        <v>59.777044449218558</v>
      </c>
    </row>
    <row r="340" spans="9:41" x14ac:dyDescent="0.25">
      <c r="I340">
        <v>347</v>
      </c>
      <c r="J340" s="2">
        <f t="shared" si="121"/>
        <v>1910.3486008657019</v>
      </c>
      <c r="K340" s="2">
        <f t="shared" si="122"/>
        <v>5912.9594928419228</v>
      </c>
      <c r="L340" s="2">
        <f t="shared" si="123"/>
        <v>317.40126497738817</v>
      </c>
      <c r="M340" s="2">
        <f t="shared" si="124"/>
        <v>0</v>
      </c>
      <c r="N340" s="2">
        <f t="shared" si="125"/>
        <v>0</v>
      </c>
      <c r="O340">
        <v>347</v>
      </c>
      <c r="P340" s="2">
        <f t="shared" si="138"/>
        <v>10701.509552092029</v>
      </c>
      <c r="Q340" s="2">
        <f t="shared" si="139"/>
        <v>33123.58407523419</v>
      </c>
      <c r="R340" s="2">
        <f t="shared" si="140"/>
        <v>1778.03813788874</v>
      </c>
      <c r="S340" s="2">
        <f t="shared" si="126"/>
        <v>0</v>
      </c>
      <c r="T340" s="2">
        <f t="shared" si="127"/>
        <v>0</v>
      </c>
      <c r="U340" s="2">
        <f t="shared" si="128"/>
        <v>0</v>
      </c>
      <c r="V340" s="2">
        <f t="shared" si="129"/>
        <v>0</v>
      </c>
      <c r="W340" s="2">
        <f t="shared" si="141"/>
        <v>16665.56491300416</v>
      </c>
      <c r="X340" s="2">
        <f t="shared" si="130"/>
        <v>2.1085454210064092</v>
      </c>
      <c r="Y340" s="2">
        <f t="shared" si="142"/>
        <v>0</v>
      </c>
      <c r="Z340" s="2">
        <f t="shared" si="131"/>
        <v>0</v>
      </c>
      <c r="AA340" s="2">
        <f t="shared" si="143"/>
        <v>51583.679654731677</v>
      </c>
      <c r="AB340" s="2">
        <f t="shared" si="132"/>
        <v>0.68122516309432501</v>
      </c>
      <c r="AC340" s="2"/>
      <c r="AD340" s="2">
        <f t="shared" si="133"/>
        <v>178.512068</v>
      </c>
      <c r="AE340" s="2">
        <f t="shared" si="134"/>
        <v>-1.7465679475786695</v>
      </c>
      <c r="AF340" s="2">
        <f t="shared" si="135"/>
        <v>0.999071107250877</v>
      </c>
      <c r="AG340" s="2">
        <f t="shared" si="150"/>
        <v>6.7593233413876727E-2</v>
      </c>
      <c r="AH340" s="2">
        <f t="shared" si="144"/>
        <v>3.2056806906068193E-2</v>
      </c>
      <c r="AI340" s="2">
        <f t="shared" si="145"/>
        <v>0.47426059217766325</v>
      </c>
      <c r="AJ340" s="2">
        <f t="shared" si="146"/>
        <v>9.9203826823065222E-2</v>
      </c>
      <c r="AK340" s="2">
        <f t="shared" si="136"/>
        <v>1909.3361063315192</v>
      </c>
      <c r="AL340" s="2">
        <f t="shared" si="147"/>
        <v>1.012494534182673</v>
      </c>
      <c r="AM340" s="2">
        <f t="shared" si="137"/>
        <v>5908.3790075081261</v>
      </c>
      <c r="AN340" s="2">
        <f t="shared" si="148"/>
        <v>4.5804853337968972</v>
      </c>
      <c r="AO340">
        <f t="shared" si="149"/>
        <v>59.948381484729815</v>
      </c>
    </row>
    <row r="341" spans="9:41" x14ac:dyDescent="0.25">
      <c r="I341">
        <v>348</v>
      </c>
      <c r="J341" s="2">
        <f t="shared" si="121"/>
        <v>1926.8676861162676</v>
      </c>
      <c r="K341" s="2">
        <f t="shared" si="122"/>
        <v>5964.3389129859106</v>
      </c>
      <c r="L341" s="2">
        <f t="shared" si="123"/>
        <v>317.55583007983216</v>
      </c>
      <c r="M341" s="2">
        <f t="shared" si="124"/>
        <v>0</v>
      </c>
      <c r="N341" s="2">
        <f t="shared" si="125"/>
        <v>0</v>
      </c>
      <c r="O341">
        <v>348</v>
      </c>
      <c r="P341" s="2">
        <f t="shared" si="138"/>
        <v>10763.029813798012</v>
      </c>
      <c r="Q341" s="2">
        <f t="shared" si="139"/>
        <v>33315.394722016987</v>
      </c>
      <c r="R341" s="2">
        <f t="shared" si="140"/>
        <v>1773.7921972128472</v>
      </c>
      <c r="S341" s="2">
        <f t="shared" si="126"/>
        <v>0</v>
      </c>
      <c r="T341" s="2">
        <f t="shared" si="127"/>
        <v>0</v>
      </c>
      <c r="U341" s="2">
        <f t="shared" si="128"/>
        <v>0</v>
      </c>
      <c r="V341" s="2">
        <f t="shared" si="129"/>
        <v>0</v>
      </c>
      <c r="W341" s="2">
        <f t="shared" si="141"/>
        <v>16809.674677798917</v>
      </c>
      <c r="X341" s="2">
        <f t="shared" si="130"/>
        <v>2.0964932137410379</v>
      </c>
      <c r="Y341" s="2">
        <f t="shared" si="142"/>
        <v>0</v>
      </c>
      <c r="Z341" s="2">
        <f t="shared" si="131"/>
        <v>0</v>
      </c>
      <c r="AA341" s="2">
        <f t="shared" si="143"/>
        <v>52031.905209593286</v>
      </c>
      <c r="AB341" s="2">
        <f t="shared" si="132"/>
        <v>0.67730306521050543</v>
      </c>
      <c r="AC341" s="2"/>
      <c r="AD341" s="2">
        <f t="shared" si="133"/>
        <v>179.026512</v>
      </c>
      <c r="AE341" s="2">
        <f t="shared" si="134"/>
        <v>-1.7508917954815697</v>
      </c>
      <c r="AF341" s="2">
        <f t="shared" si="135"/>
        <v>0.99906650381047235</v>
      </c>
      <c r="AG341" s="2">
        <f t="shared" si="150"/>
        <v>6.7205324697214658E-2</v>
      </c>
      <c r="AH341" s="2">
        <f t="shared" si="144"/>
        <v>3.2056065937505096E-2</v>
      </c>
      <c r="AI341" s="2">
        <f t="shared" si="145"/>
        <v>0.47698699592524502</v>
      </c>
      <c r="AJ341" s="2">
        <f t="shared" si="146"/>
        <v>9.9205215162735907E-2</v>
      </c>
      <c r="AK341" s="2">
        <f t="shared" si="136"/>
        <v>1925.8909518781109</v>
      </c>
      <c r="AL341" s="2">
        <f t="shared" si="147"/>
        <v>0.97673423815677607</v>
      </c>
      <c r="AM341" s="2">
        <f t="shared" si="137"/>
        <v>5959.6074431804354</v>
      </c>
      <c r="AN341" s="2">
        <f t="shared" si="148"/>
        <v>4.731469805475208</v>
      </c>
      <c r="AO341">
        <f t="shared" si="149"/>
        <v>60.119753736798557</v>
      </c>
    </row>
    <row r="342" spans="9:41" x14ac:dyDescent="0.25">
      <c r="I342">
        <v>349</v>
      </c>
      <c r="J342" s="2">
        <f t="shared" si="121"/>
        <v>1943.4828428729011</v>
      </c>
      <c r="K342" s="2">
        <f t="shared" si="122"/>
        <v>6016.0161048502923</v>
      </c>
      <c r="L342" s="2">
        <f t="shared" si="123"/>
        <v>317.70951279455784</v>
      </c>
      <c r="M342" s="2">
        <f t="shared" si="124"/>
        <v>0</v>
      </c>
      <c r="N342" s="2">
        <f t="shared" si="125"/>
        <v>0</v>
      </c>
      <c r="O342">
        <v>349</v>
      </c>
      <c r="P342" s="2">
        <f t="shared" si="138"/>
        <v>10824.73261907384</v>
      </c>
      <c r="Q342" s="2">
        <f t="shared" si="139"/>
        <v>33507.764684344736</v>
      </c>
      <c r="R342" s="2">
        <f t="shared" si="140"/>
        <v>1769.5656738875662</v>
      </c>
      <c r="S342" s="2">
        <f t="shared" si="126"/>
        <v>0</v>
      </c>
      <c r="T342" s="2">
        <f t="shared" si="127"/>
        <v>0</v>
      </c>
      <c r="U342" s="2">
        <f t="shared" si="128"/>
        <v>0</v>
      </c>
      <c r="V342" s="2">
        <f t="shared" si="129"/>
        <v>0</v>
      </c>
      <c r="W342" s="2">
        <f t="shared" si="141"/>
        <v>16954.62255450683</v>
      </c>
      <c r="X342" s="2">
        <f t="shared" si="130"/>
        <v>2.0845428481216954</v>
      </c>
      <c r="Y342" s="2">
        <f t="shared" si="142"/>
        <v>0</v>
      </c>
      <c r="Z342" s="2">
        <f t="shared" si="131"/>
        <v>0</v>
      </c>
      <c r="AA342" s="2">
        <f t="shared" si="143"/>
        <v>52482.728475643962</v>
      </c>
      <c r="AB342" s="2">
        <f t="shared" si="132"/>
        <v>0.67341463020547243</v>
      </c>
      <c r="AC342" s="2"/>
      <c r="AD342" s="2">
        <f t="shared" si="133"/>
        <v>179.54095599999999</v>
      </c>
      <c r="AE342" s="2">
        <f t="shared" si="134"/>
        <v>-1.7551785289119137</v>
      </c>
      <c r="AF342" s="2">
        <f t="shared" si="135"/>
        <v>0.99906192866230803</v>
      </c>
      <c r="AG342" s="2">
        <f t="shared" si="150"/>
        <v>6.6820745659982125E-2</v>
      </c>
      <c r="AH342" s="2">
        <f t="shared" si="144"/>
        <v>3.2055347636625389E-2</v>
      </c>
      <c r="AI342" s="2">
        <f t="shared" si="145"/>
        <v>0.47972148948680204</v>
      </c>
      <c r="AJ342" s="2">
        <f t="shared" si="146"/>
        <v>9.9206607892816184E-2</v>
      </c>
      <c r="AK342" s="2">
        <f t="shared" si="136"/>
        <v>1942.54121413853</v>
      </c>
      <c r="AL342" s="2">
        <f t="shared" si="147"/>
        <v>0.94162873437099914</v>
      </c>
      <c r="AM342" s="2">
        <f t="shared" si="137"/>
        <v>6011.131142796623</v>
      </c>
      <c r="AN342" s="2">
        <f t="shared" si="148"/>
        <v>4.8849620536697067</v>
      </c>
      <c r="AO342">
        <f t="shared" si="149"/>
        <v>60.291160636762129</v>
      </c>
    </row>
    <row r="343" spans="9:41" x14ac:dyDescent="0.25">
      <c r="I343">
        <v>350</v>
      </c>
      <c r="J343" s="2">
        <f t="shared" ref="J343:J406" si="151">AL343+AK343</f>
        <v>1960.194344386395</v>
      </c>
      <c r="K343" s="2">
        <f t="shared" ref="K343:K406" si="152">$AN343+$AM343</f>
        <v>6067.9919203452582</v>
      </c>
      <c r="L343" s="2">
        <f t="shared" ref="L343:L406" si="153">$E$12*((1-($E$15/($E$15+(AD343/$E$14)))*($E$15/($E$15+(AD343/$E$14)))))/((1-($E$15/($E$15+1))*($E$15/($E$15+1))))</f>
        <v>317.86231982535531</v>
      </c>
      <c r="M343" s="2">
        <f t="shared" ref="M343:M406" si="154">MAX(0,L343-J343)</f>
        <v>0</v>
      </c>
      <c r="N343" s="2">
        <f t="shared" ref="N343:N406" si="155">MAX(0,$L343-$K343)</f>
        <v>0</v>
      </c>
      <c r="O343">
        <v>350</v>
      </c>
      <c r="P343" s="2">
        <f t="shared" si="138"/>
        <v>10886.617920853221</v>
      </c>
      <c r="Q343" s="2">
        <f t="shared" si="139"/>
        <v>33700.693899462378</v>
      </c>
      <c r="R343" s="2">
        <f t="shared" si="140"/>
        <v>1765.3584387102821</v>
      </c>
      <c r="S343" s="2">
        <f t="shared" ref="S343:S406" si="156">MAX(0,$R343-$P343)</f>
        <v>0</v>
      </c>
      <c r="T343" s="2">
        <f t="shared" ref="T343:T406" si="157">MAX(0,$R343-$Q343)</f>
        <v>0</v>
      </c>
      <c r="U343" s="2">
        <f t="shared" ref="U343:U406" si="158">196.85*(S343/$E$7)*AD343</f>
        <v>0</v>
      </c>
      <c r="V343" s="2">
        <f t="shared" ref="V343:V406" si="159">57.2958*ATAN((U343/196.85)/AD343)</f>
        <v>0</v>
      </c>
      <c r="W343" s="2">
        <f t="shared" si="141"/>
        <v>17100.410926922574</v>
      </c>
      <c r="X343" s="2">
        <f t="shared" ref="X343:X406" si="160">AD343/(W343/196.85)</f>
        <v>2.0726932026058953</v>
      </c>
      <c r="Y343" s="2">
        <f t="shared" si="142"/>
        <v>0</v>
      </c>
      <c r="Z343" s="2">
        <f t="shared" ref="Z343:Z406" si="161">57.2958*ATAN(($Y343/196.85)/$AD343)</f>
        <v>0</v>
      </c>
      <c r="AA343" s="2">
        <f t="shared" si="143"/>
        <v>52936.156884807169</v>
      </c>
      <c r="AB343" s="2">
        <f t="shared" ref="AB343:AB406" si="162">$AD343/($AA343/196.85)</f>
        <v>0.66955947646763347</v>
      </c>
      <c r="AC343" s="2"/>
      <c r="AD343" s="2">
        <f t="shared" ref="AD343:AD406" si="163">I343*0.514444</f>
        <v>180.05539999999999</v>
      </c>
      <c r="AE343" s="2">
        <f t="shared" ref="AE343:AE406" si="164">(($E$7/($E$4*0.5*$AD343*$AD343*$E$8))/$H$11)*(180/3.1415)+$E$18</f>
        <v>-1.7594285714285713</v>
      </c>
      <c r="AF343" s="2">
        <f t="shared" ref="AF343:AF406" si="165">COS(AE343*3.1415/180)*COS(AE343*3.1415/180)</f>
        <v>0.99905738164301017</v>
      </c>
      <c r="AG343" s="2">
        <f t="shared" si="150"/>
        <v>6.6439458303114166E-2</v>
      </c>
      <c r="AH343" s="2">
        <f t="shared" si="144"/>
        <v>3.2054651513105312E-2</v>
      </c>
      <c r="AI343" s="2">
        <f t="shared" si="145"/>
        <v>0.48246407077648973</v>
      </c>
      <c r="AJ343" s="2">
        <f t="shared" si="146"/>
        <v>9.9208004731566712E-2</v>
      </c>
      <c r="AK343" s="2">
        <f t="shared" ref="AK343:AK406" si="166">0.001*(0.5*$E$4*$AD343*$AD343*$AD343*$E$8*$H$8)/$E$13</f>
        <v>1959.2871672987346</v>
      </c>
      <c r="AL343" s="2">
        <f t="shared" si="147"/>
        <v>0.90717708766023741</v>
      </c>
      <c r="AM343" s="2">
        <f t="shared" ref="AM343:AM406" si="167">0.001*(0.5*$E$4*$AD343*$AD343*$AD343*$E$8*$H$9)/$E$13</f>
        <v>6062.9509548162932</v>
      </c>
      <c r="AN343" s="2">
        <f t="shared" si="148"/>
        <v>5.0409655289653923</v>
      </c>
      <c r="AO343">
        <f t="shared" si="149"/>
        <v>60.462601626239604</v>
      </c>
    </row>
    <row r="344" spans="9:41" x14ac:dyDescent="0.25">
      <c r="I344">
        <v>351</v>
      </c>
      <c r="J344" s="2">
        <f t="shared" si="151"/>
        <v>1977.0024639315859</v>
      </c>
      <c r="K344" s="2">
        <f t="shared" si="152"/>
        <v>6120.267211413061</v>
      </c>
      <c r="L344" s="2">
        <f t="shared" si="153"/>
        <v>318.01425781247184</v>
      </c>
      <c r="M344" s="2">
        <f t="shared" si="154"/>
        <v>0</v>
      </c>
      <c r="N344" s="2">
        <f t="shared" si="155"/>
        <v>0</v>
      </c>
      <c r="O344">
        <v>351</v>
      </c>
      <c r="P344" s="2">
        <f t="shared" ref="P344:P407" si="168">$E$13*1000*$J344/$AD344</f>
        <v>10948.685672739384</v>
      </c>
      <c r="Q344" s="2">
        <f t="shared" ref="Q344:Q407" si="169">$E$13*1000*$K344/$AD344</f>
        <v>33894.182305507558</v>
      </c>
      <c r="R344" s="2">
        <f t="shared" ref="R344:R407" si="170">$E$13*1000*$L344/$AD344</f>
        <v>1761.1703635988731</v>
      </c>
      <c r="S344" s="2">
        <f t="shared" si="156"/>
        <v>0</v>
      </c>
      <c r="T344" s="2">
        <f t="shared" si="157"/>
        <v>0</v>
      </c>
      <c r="U344" s="2">
        <f t="shared" si="158"/>
        <v>0</v>
      </c>
      <c r="V344" s="2">
        <f t="shared" si="159"/>
        <v>0</v>
      </c>
      <c r="W344" s="2">
        <f t="shared" ref="W344:W407" si="171">196.85*(P344/$E$7)*AD344</f>
        <v>17247.042179050575</v>
      </c>
      <c r="X344" s="2">
        <f t="shared" si="160"/>
        <v>2.0609431705672741</v>
      </c>
      <c r="Y344" s="2">
        <f t="shared" ref="Y344:Y407" si="172">196.85*(T344/$E$7)*$AD344</f>
        <v>0</v>
      </c>
      <c r="Z344" s="2">
        <f t="shared" si="161"/>
        <v>0</v>
      </c>
      <c r="AA344" s="2">
        <f t="shared" ref="AA344:AA407" si="173">196.85*(Q344/$E$7)*$AD344</f>
        <v>53392.197869286043</v>
      </c>
      <c r="AB344" s="2">
        <f t="shared" si="162"/>
        <v>0.66573722772044608</v>
      </c>
      <c r="AC344" s="2"/>
      <c r="AD344" s="2">
        <f t="shared" si="163"/>
        <v>180.56984400000002</v>
      </c>
      <c r="AE344" s="2">
        <f t="shared" si="164"/>
        <v>-1.7636423405654176</v>
      </c>
      <c r="AF344" s="2">
        <f t="shared" si="165"/>
        <v>0.99905286258881565</v>
      </c>
      <c r="AG344" s="2">
        <f t="shared" si="150"/>
        <v>6.6061425168070731E-2</v>
      </c>
      <c r="AH344" s="2">
        <f t="shared" ref="AH344:AH407" si="174">$H$8+($AG344-$C$17)*($AG344-$C$17)*$H$7</f>
        <v>3.2053977087532853E-2</v>
      </c>
      <c r="AI344" s="2">
        <f t="shared" ref="AI344:AI407" si="175">AH344/AG344</f>
        <v>0.48521473773813473</v>
      </c>
      <c r="AJ344" s="2">
        <f t="shared" ref="AJ344:AJ407" si="176">$H$9+($AG344-$C$19)*($AG344-$C$19)*$H$7</f>
        <v>9.9209405405192894E-2</v>
      </c>
      <c r="AK344" s="2">
        <f t="shared" si="166"/>
        <v>1976.1290855446862</v>
      </c>
      <c r="AL344" s="2">
        <f t="shared" ref="AL344:AL407" si="177">0.001*$E$4*0.5*$E$8*$AD344*$AD344*$AD344*($AG344-$C$17)*($AG344-$C$17)*$H$7</f>
        <v>0.87337838689963609</v>
      </c>
      <c r="AM344" s="2">
        <f t="shared" si="167"/>
        <v>6115.06772769906</v>
      </c>
      <c r="AN344" s="2">
        <f t="shared" ref="AN344:AN407" si="178">0.001*$E$4*0.5*$E$8*$AD344*$AD344*$AD344*($AG344-$C$19)*($AG344-$C$19)*$H$41</f>
        <v>5.199483714000988</v>
      </c>
      <c r="AO344">
        <f t="shared" ref="AO344:AO407" si="179">P344/AD344</f>
        <v>60.634076156921218</v>
      </c>
    </row>
    <row r="345" spans="9:41" x14ac:dyDescent="0.25">
      <c r="I345">
        <v>352</v>
      </c>
      <c r="J345" s="2">
        <f t="shared" si="151"/>
        <v>1993.9074748070036</v>
      </c>
      <c r="K345" s="2">
        <f t="shared" si="152"/>
        <v>6172.8428300275391</v>
      </c>
      <c r="L345" s="2">
        <f t="shared" si="153"/>
        <v>318.16533333333331</v>
      </c>
      <c r="M345" s="2">
        <f t="shared" si="154"/>
        <v>0</v>
      </c>
      <c r="N345" s="2">
        <f t="shared" si="155"/>
        <v>0</v>
      </c>
      <c r="O345">
        <v>352</v>
      </c>
      <c r="P345" s="2">
        <f t="shared" si="168"/>
        <v>11010.935828993641</v>
      </c>
      <c r="Q345" s="2">
        <f t="shared" si="169"/>
        <v>34088.229841495355</v>
      </c>
      <c r="R345" s="2">
        <f t="shared" si="170"/>
        <v>1757.0013215797787</v>
      </c>
      <c r="S345" s="2">
        <f t="shared" si="156"/>
        <v>0</v>
      </c>
      <c r="T345" s="2">
        <f t="shared" si="157"/>
        <v>0</v>
      </c>
      <c r="U345" s="2">
        <f t="shared" si="158"/>
        <v>0</v>
      </c>
      <c r="V345" s="2">
        <f t="shared" si="159"/>
        <v>0</v>
      </c>
      <c r="W345" s="2">
        <f t="shared" si="171"/>
        <v>17394.51869510196</v>
      </c>
      <c r="X345" s="2">
        <f t="shared" si="160"/>
        <v>2.0492916600697617</v>
      </c>
      <c r="Y345" s="2">
        <f t="shared" si="172"/>
        <v>0</v>
      </c>
      <c r="Z345" s="2">
        <f t="shared" si="161"/>
        <v>0</v>
      </c>
      <c r="AA345" s="2">
        <f t="shared" si="173"/>
        <v>53850.858861559333</v>
      </c>
      <c r="AB345" s="2">
        <f t="shared" si="162"/>
        <v>0.66194751293457477</v>
      </c>
      <c r="AC345" s="2"/>
      <c r="AD345" s="2">
        <f t="shared" si="163"/>
        <v>181.08428800000002</v>
      </c>
      <c r="AE345" s="2">
        <f t="shared" si="164"/>
        <v>-1.7678202479338845</v>
      </c>
      <c r="AF345" s="2">
        <f t="shared" si="165"/>
        <v>0.99904837133563307</v>
      </c>
      <c r="AG345" s="2">
        <f t="shared" si="150"/>
        <v>6.5686609327636578E-2</v>
      </c>
      <c r="AH345" s="2">
        <f t="shared" si="174"/>
        <v>3.2053323891144167E-2</v>
      </c>
      <c r="AI345" s="2">
        <f t="shared" si="175"/>
        <v>0.48797348834472798</v>
      </c>
      <c r="AJ345" s="2">
        <f t="shared" si="176"/>
        <v>9.9210809647631723E-2</v>
      </c>
      <c r="AK345" s="2">
        <f t="shared" si="166"/>
        <v>1993.0672430623404</v>
      </c>
      <c r="AL345" s="2">
        <f t="shared" si="177"/>
        <v>0.8402317446631371</v>
      </c>
      <c r="AM345" s="2">
        <f t="shared" si="167"/>
        <v>6167.4823099045252</v>
      </c>
      <c r="AN345" s="2">
        <f t="shared" si="178"/>
        <v>5.36052012301354</v>
      </c>
      <c r="AO345">
        <f t="shared" si="179"/>
        <v>60.805583690362134</v>
      </c>
    </row>
    <row r="346" spans="9:41" x14ac:dyDescent="0.25">
      <c r="I346">
        <v>353</v>
      </c>
      <c r="J346" s="2">
        <f t="shared" si="151"/>
        <v>2010.9096503345468</v>
      </c>
      <c r="K346" s="2">
        <f t="shared" si="152"/>
        <v>6225.7196281936913</v>
      </c>
      <c r="L346" s="2">
        <f t="shared" si="153"/>
        <v>318.31555290325576</v>
      </c>
      <c r="M346" s="2">
        <f t="shared" si="154"/>
        <v>0</v>
      </c>
      <c r="N346" s="2">
        <f t="shared" si="155"/>
        <v>0</v>
      </c>
      <c r="O346">
        <v>353</v>
      </c>
      <c r="P346" s="2">
        <f t="shared" si="168"/>
        <v>11073.368344524271</v>
      </c>
      <c r="Q346" s="2">
        <f t="shared" si="169"/>
        <v>34282.836447303445</v>
      </c>
      <c r="R346" s="2">
        <f t="shared" si="170"/>
        <v>1752.8511867762145</v>
      </c>
      <c r="S346" s="2">
        <f t="shared" si="156"/>
        <v>0</v>
      </c>
      <c r="T346" s="2">
        <f t="shared" si="157"/>
        <v>0</v>
      </c>
      <c r="U346" s="2">
        <f t="shared" si="158"/>
        <v>0</v>
      </c>
      <c r="V346" s="2">
        <f t="shared" si="159"/>
        <v>0</v>
      </c>
      <c r="W346" s="2">
        <f t="shared" si="171"/>
        <v>17542.842859491728</v>
      </c>
      <c r="X346" s="2">
        <f t="shared" si="160"/>
        <v>2.0377375936453967</v>
      </c>
      <c r="Y346" s="2">
        <f t="shared" si="172"/>
        <v>0</v>
      </c>
      <c r="Z346" s="2">
        <f t="shared" si="161"/>
        <v>0</v>
      </c>
      <c r="AA346" s="2">
        <f t="shared" si="173"/>
        <v>54312.147294377559</v>
      </c>
      <c r="AB346" s="2">
        <f t="shared" si="162"/>
        <v>0.65818996624168891</v>
      </c>
      <c r="AC346" s="2"/>
      <c r="AD346" s="2">
        <f t="shared" si="163"/>
        <v>181.59873200000001</v>
      </c>
      <c r="AE346" s="2">
        <f t="shared" si="164"/>
        <v>-1.7719626993234838</v>
      </c>
      <c r="AF346" s="2">
        <f t="shared" si="165"/>
        <v>0.99904390771909968</v>
      </c>
      <c r="AG346" s="2">
        <f t="shared" si="150"/>
        <v>6.5314974376902826E-2</v>
      </c>
      <c r="AH346" s="2">
        <f t="shared" si="174"/>
        <v>3.2052691465566982E-2</v>
      </c>
      <c r="AI346" s="2">
        <f t="shared" si="175"/>
        <v>0.4907403205979316</v>
      </c>
      <c r="AJ346" s="2">
        <f t="shared" si="176"/>
        <v>9.9212217200344704E-2</v>
      </c>
      <c r="AK346" s="2">
        <f t="shared" si="166"/>
        <v>2010.1019140376591</v>
      </c>
      <c r="AL346" s="2">
        <f t="shared" si="177"/>
        <v>0.80773629688777948</v>
      </c>
      <c r="AM346" s="2">
        <f t="shared" si="167"/>
        <v>6220.1955498923007</v>
      </c>
      <c r="AN346" s="2">
        <f t="shared" si="178"/>
        <v>5.5240783013909374</v>
      </c>
      <c r="AO346">
        <f t="shared" si="179"/>
        <v>60.977123697781494</v>
      </c>
    </row>
    <row r="347" spans="9:41" x14ac:dyDescent="0.25">
      <c r="I347">
        <v>354</v>
      </c>
      <c r="J347" s="2">
        <f t="shared" si="151"/>
        <v>2028.0092638591441</v>
      </c>
      <c r="K347" s="2">
        <f t="shared" si="152"/>
        <v>6278.8984579472281</v>
      </c>
      <c r="L347" s="2">
        <f t="shared" si="153"/>
        <v>318.4649229761481</v>
      </c>
      <c r="M347" s="2">
        <f t="shared" si="154"/>
        <v>0</v>
      </c>
      <c r="N347" s="2">
        <f t="shared" si="155"/>
        <v>0</v>
      </c>
      <c r="O347">
        <v>354</v>
      </c>
      <c r="P347" s="2">
        <f t="shared" si="168"/>
        <v>11135.983174875519</v>
      </c>
      <c r="Q347" s="2">
        <f t="shared" si="169"/>
        <v>34478.002063657535</v>
      </c>
      <c r="R347" s="2">
        <f t="shared" si="170"/>
        <v>1748.7198343965406</v>
      </c>
      <c r="S347" s="2">
        <f t="shared" si="156"/>
        <v>0</v>
      </c>
      <c r="T347" s="2">
        <f t="shared" si="157"/>
        <v>0</v>
      </c>
      <c r="U347" s="2">
        <f t="shared" si="158"/>
        <v>0</v>
      </c>
      <c r="V347" s="2">
        <f t="shared" si="159"/>
        <v>0</v>
      </c>
      <c r="W347" s="2">
        <f t="shared" si="171"/>
        <v>17692.017056835772</v>
      </c>
      <c r="X347" s="2">
        <f t="shared" si="160"/>
        <v>2.0262799080757619</v>
      </c>
      <c r="Y347" s="2">
        <f t="shared" si="172"/>
        <v>0</v>
      </c>
      <c r="Z347" s="2">
        <f t="shared" si="161"/>
        <v>0</v>
      </c>
      <c r="AA347" s="2">
        <f t="shared" si="173"/>
        <v>54776.070600759202</v>
      </c>
      <c r="AB347" s="2">
        <f t="shared" si="162"/>
        <v>0.65446422684987426</v>
      </c>
      <c r="AC347" s="2"/>
      <c r="AD347" s="2">
        <f t="shared" si="163"/>
        <v>182.11317600000001</v>
      </c>
      <c r="AE347" s="2">
        <f t="shared" si="164"/>
        <v>-1.7760700948003447</v>
      </c>
      <c r="AF347" s="2">
        <f t="shared" si="165"/>
        <v>0.99903947157463868</v>
      </c>
      <c r="AG347" s="2">
        <f t="shared" si="150"/>
        <v>6.4946484424426923E-2</v>
      </c>
      <c r="AH347" s="2">
        <f t="shared" si="174"/>
        <v>3.2052079362570762E-2</v>
      </c>
      <c r="AI347" s="2">
        <f t="shared" si="175"/>
        <v>0.49351523252759322</v>
      </c>
      <c r="AJ347" s="2">
        <f t="shared" si="176"/>
        <v>9.9213627812116595E-2</v>
      </c>
      <c r="AK347" s="2">
        <f t="shared" si="166"/>
        <v>2027.2333726566003</v>
      </c>
      <c r="AL347" s="2">
        <f t="shared" si="177"/>
        <v>0.7758912025437178</v>
      </c>
      <c r="AM347" s="2">
        <f t="shared" si="167"/>
        <v>6273.2082961219958</v>
      </c>
      <c r="AN347" s="2">
        <f t="shared" si="178"/>
        <v>5.6901618252318933</v>
      </c>
      <c r="AO347">
        <f t="shared" si="179"/>
        <v>61.148695659865481</v>
      </c>
    </row>
    <row r="348" spans="9:41" x14ac:dyDescent="0.25">
      <c r="I348">
        <v>355</v>
      </c>
      <c r="J348" s="2">
        <f t="shared" si="151"/>
        <v>2045.2065887484339</v>
      </c>
      <c r="K348" s="2">
        <f t="shared" si="152"/>
        <v>6332.3801713541334</v>
      </c>
      <c r="L348" s="2">
        <f t="shared" si="153"/>
        <v>318.61344994520522</v>
      </c>
      <c r="M348" s="2">
        <f t="shared" si="154"/>
        <v>0</v>
      </c>
      <c r="N348" s="2">
        <f t="shared" si="155"/>
        <v>0</v>
      </c>
      <c r="O348">
        <v>355</v>
      </c>
      <c r="P348" s="2">
        <f t="shared" si="168"/>
        <v>11198.780276216892</v>
      </c>
      <c r="Q348" s="2">
        <f t="shared" si="169"/>
        <v>34673.726632116945</v>
      </c>
      <c r="R348" s="2">
        <f t="shared" si="170"/>
        <v>1744.6071407227737</v>
      </c>
      <c r="S348" s="2">
        <f t="shared" si="156"/>
        <v>0</v>
      </c>
      <c r="T348" s="2">
        <f t="shared" si="157"/>
        <v>0</v>
      </c>
      <c r="U348" s="2">
        <f t="shared" si="158"/>
        <v>0</v>
      </c>
      <c r="V348" s="2">
        <f t="shared" si="159"/>
        <v>0</v>
      </c>
      <c r="W348" s="2">
        <f t="shared" si="171"/>
        <v>17842.043671948111</v>
      </c>
      <c r="X348" s="2">
        <f t="shared" si="160"/>
        <v>2.0149175541769488</v>
      </c>
      <c r="Y348" s="2">
        <f t="shared" si="172"/>
        <v>0</v>
      </c>
      <c r="Z348" s="2">
        <f t="shared" si="161"/>
        <v>0</v>
      </c>
      <c r="AA348" s="2">
        <f t="shared" si="173"/>
        <v>55242.636213986843</v>
      </c>
      <c r="AB348" s="2">
        <f t="shared" si="162"/>
        <v>0.65076993896062085</v>
      </c>
      <c r="AC348" s="2"/>
      <c r="AD348" s="2">
        <f t="shared" si="163"/>
        <v>182.62762000000001</v>
      </c>
      <c r="AE348" s="2">
        <f t="shared" si="164"/>
        <v>-1.7801428288038088</v>
      </c>
      <c r="AF348" s="2">
        <f t="shared" si="165"/>
        <v>0.99903506273751086</v>
      </c>
      <c r="AG348" s="2">
        <f t="shared" si="150"/>
        <v>6.4581104083566626E-2</v>
      </c>
      <c r="AH348" s="2">
        <f t="shared" si="174"/>
        <v>3.2051487143823429E-2</v>
      </c>
      <c r="AI348" s="2">
        <f t="shared" si="175"/>
        <v>0.49629822219126918</v>
      </c>
      <c r="AJ348" s="2">
        <f t="shared" si="176"/>
        <v>9.9215041238859658E-2</v>
      </c>
      <c r="AK348" s="2">
        <f t="shared" si="166"/>
        <v>2044.4618931051241</v>
      </c>
      <c r="AL348" s="2">
        <f t="shared" si="177"/>
        <v>0.74469564330981886</v>
      </c>
      <c r="AM348" s="2">
        <f t="shared" si="167"/>
        <v>6326.5213970532204</v>
      </c>
      <c r="AN348" s="2">
        <f t="shared" si="178"/>
        <v>5.8587743009133852</v>
      </c>
      <c r="AO348">
        <f t="shared" si="179"/>
        <v>61.32029906657543</v>
      </c>
    </row>
    <row r="349" spans="9:41" x14ac:dyDescent="0.25">
      <c r="I349">
        <v>356</v>
      </c>
      <c r="J349" s="2">
        <f t="shared" si="151"/>
        <v>2062.5018983924442</v>
      </c>
      <c r="K349" s="2">
        <f t="shared" si="152"/>
        <v>6386.1656205102463</v>
      </c>
      <c r="L349" s="2">
        <f t="shared" si="153"/>
        <v>318.76114014359206</v>
      </c>
      <c r="M349" s="2">
        <f t="shared" si="154"/>
        <v>0</v>
      </c>
      <c r="N349" s="2">
        <f t="shared" si="155"/>
        <v>0</v>
      </c>
      <c r="O349">
        <v>356</v>
      </c>
      <c r="P349" s="2">
        <f t="shared" si="168"/>
        <v>11261.759605332634</v>
      </c>
      <c r="Q349" s="2">
        <f t="shared" si="169"/>
        <v>34870.010095060665</v>
      </c>
      <c r="R349" s="2">
        <f t="shared" si="170"/>
        <v>1740.5129830992407</v>
      </c>
      <c r="S349" s="2">
        <f t="shared" si="156"/>
        <v>0</v>
      </c>
      <c r="T349" s="2">
        <f t="shared" si="157"/>
        <v>0</v>
      </c>
      <c r="U349" s="2">
        <f t="shared" si="158"/>
        <v>0</v>
      </c>
      <c r="V349" s="2">
        <f t="shared" si="159"/>
        <v>0</v>
      </c>
      <c r="W349" s="2">
        <f t="shared" si="171"/>
        <v>17992.925089838092</v>
      </c>
      <c r="X349" s="2">
        <f t="shared" si="160"/>
        <v>2.0036494965880172</v>
      </c>
      <c r="Y349" s="2">
        <f t="shared" si="172"/>
        <v>0</v>
      </c>
      <c r="Z349" s="2">
        <f t="shared" si="161"/>
        <v>0</v>
      </c>
      <c r="AA349" s="2">
        <f t="shared" si="173"/>
        <v>55711.851567603495</v>
      </c>
      <c r="AB349" s="2">
        <f t="shared" si="162"/>
        <v>0.64710675168735554</v>
      </c>
      <c r="AC349" s="2"/>
      <c r="AD349" s="2">
        <f t="shared" si="163"/>
        <v>183.142064</v>
      </c>
      <c r="AE349" s="2">
        <f t="shared" si="164"/>
        <v>-1.7841812902411311</v>
      </c>
      <c r="AF349" s="2">
        <f t="shared" si="165"/>
        <v>0.99903068104286619</v>
      </c>
      <c r="AG349" s="2">
        <f t="shared" si="150"/>
        <v>6.4218798463984067E-2</v>
      </c>
      <c r="AH349" s="2">
        <f t="shared" si="174"/>
        <v>3.2050914380654522E-2</v>
      </c>
      <c r="AI349" s="2">
        <f t="shared" si="175"/>
        <v>0.49908928767375937</v>
      </c>
      <c r="AJ349" s="2">
        <f t="shared" si="176"/>
        <v>9.9216457243423428E-2</v>
      </c>
      <c r="AK349" s="2">
        <f t="shared" si="166"/>
        <v>2061.7877495691896</v>
      </c>
      <c r="AL349" s="2">
        <f t="shared" si="177"/>
        <v>0.71414882325471396</v>
      </c>
      <c r="AM349" s="2">
        <f t="shared" si="167"/>
        <v>6380.1357011455812</v>
      </c>
      <c r="AN349" s="2">
        <f t="shared" si="178"/>
        <v>6.0299193646654103</v>
      </c>
      <c r="AO349">
        <f t="shared" si="179"/>
        <v>61.491933416960038</v>
      </c>
    </row>
    <row r="350" spans="9:41" x14ac:dyDescent="0.25">
      <c r="I350">
        <v>357</v>
      </c>
      <c r="J350" s="2">
        <f t="shared" si="151"/>
        <v>2079.8954662032793</v>
      </c>
      <c r="K350" s="2">
        <f t="shared" si="152"/>
        <v>6440.2556575408425</v>
      </c>
      <c r="L350" s="2">
        <f t="shared" si="153"/>
        <v>318.90799984511898</v>
      </c>
      <c r="M350" s="2">
        <f t="shared" si="154"/>
        <v>0</v>
      </c>
      <c r="N350" s="2">
        <f t="shared" si="155"/>
        <v>0</v>
      </c>
      <c r="O350">
        <v>357</v>
      </c>
      <c r="P350" s="2">
        <f t="shared" si="168"/>
        <v>11324.921119611396</v>
      </c>
      <c r="Q350" s="2">
        <f t="shared" si="169"/>
        <v>35066.852395673573</v>
      </c>
      <c r="R350" s="2">
        <f t="shared" si="170"/>
        <v>1736.4372399213805</v>
      </c>
      <c r="S350" s="2">
        <f t="shared" si="156"/>
        <v>0</v>
      </c>
      <c r="T350" s="2">
        <f t="shared" si="157"/>
        <v>0</v>
      </c>
      <c r="U350" s="2">
        <f t="shared" si="158"/>
        <v>0</v>
      </c>
      <c r="V350" s="2">
        <f t="shared" si="159"/>
        <v>0</v>
      </c>
      <c r="W350" s="2">
        <f t="shared" si="171"/>
        <v>18144.663695707648</v>
      </c>
      <c r="X350" s="2">
        <f t="shared" si="160"/>
        <v>1.9924747135628864</v>
      </c>
      <c r="Y350" s="2">
        <f t="shared" si="172"/>
        <v>0</v>
      </c>
      <c r="Z350" s="2">
        <f t="shared" si="161"/>
        <v>0</v>
      </c>
      <c r="AA350" s="2">
        <f t="shared" si="173"/>
        <v>56183.724095409008</v>
      </c>
      <c r="AB350" s="2">
        <f t="shared" si="162"/>
        <v>0.64347431897548746</v>
      </c>
      <c r="AC350" s="2"/>
      <c r="AD350" s="2">
        <f t="shared" si="163"/>
        <v>183.656508</v>
      </c>
      <c r="AE350" s="2">
        <f t="shared" si="164"/>
        <v>-1.7881858625803264</v>
      </c>
      <c r="AF350" s="2">
        <f t="shared" si="165"/>
        <v>0.99902632632579358</v>
      </c>
      <c r="AG350" s="2">
        <f t="shared" si="150"/>
        <v>6.3859533163316176E-2</v>
      </c>
      <c r="AH350" s="2">
        <f t="shared" si="174"/>
        <v>3.2050360653824501E-2</v>
      </c>
      <c r="AI350" s="2">
        <f t="shared" si="175"/>
        <v>0.50188842708664971</v>
      </c>
      <c r="AJ350" s="2">
        <f t="shared" si="176"/>
        <v>9.9217875595409802E-2</v>
      </c>
      <c r="AK350" s="2">
        <f t="shared" si="166"/>
        <v>2079.2112162347562</v>
      </c>
      <c r="AL350" s="2">
        <f t="shared" si="177"/>
        <v>0.68424996852321396</v>
      </c>
      <c r="AM350" s="2">
        <f t="shared" si="167"/>
        <v>6434.0520568586899</v>
      </c>
      <c r="AN350" s="2">
        <f t="shared" si="178"/>
        <v>6.2036006821528904</v>
      </c>
      <c r="AO350">
        <f t="shared" si="179"/>
        <v>61.663598218971885</v>
      </c>
    </row>
    <row r="351" spans="9:41" x14ac:dyDescent="0.25">
      <c r="I351">
        <v>358</v>
      </c>
      <c r="J351" s="2">
        <f t="shared" si="151"/>
        <v>2097.3875656148107</v>
      </c>
      <c r="K351" s="2">
        <f t="shared" si="152"/>
        <v>6494.6511346002162</v>
      </c>
      <c r="L351" s="2">
        <f t="shared" si="153"/>
        <v>319.05403526490761</v>
      </c>
      <c r="M351" s="2">
        <f t="shared" si="154"/>
        <v>0</v>
      </c>
      <c r="N351" s="2">
        <f t="shared" si="155"/>
        <v>0</v>
      </c>
      <c r="O351">
        <v>358</v>
      </c>
      <c r="P351" s="2">
        <f t="shared" si="168"/>
        <v>11388.264777036124</v>
      </c>
      <c r="Q351" s="2">
        <f t="shared" si="169"/>
        <v>35264.253477932922</v>
      </c>
      <c r="R351" s="2">
        <f t="shared" si="170"/>
        <v>1732.379790624678</v>
      </c>
      <c r="S351" s="2">
        <f t="shared" si="156"/>
        <v>0</v>
      </c>
      <c r="T351" s="2">
        <f t="shared" si="157"/>
        <v>0</v>
      </c>
      <c r="U351" s="2">
        <f t="shared" si="158"/>
        <v>0</v>
      </c>
      <c r="V351" s="2">
        <f t="shared" si="159"/>
        <v>0</v>
      </c>
      <c r="W351" s="2">
        <f t="shared" si="171"/>
        <v>18297.261874948596</v>
      </c>
      <c r="X351" s="2">
        <f t="shared" si="160"/>
        <v>1.9813921967656076</v>
      </c>
      <c r="Y351" s="2">
        <f t="shared" si="172"/>
        <v>0</v>
      </c>
      <c r="Z351" s="2">
        <f t="shared" si="161"/>
        <v>0</v>
      </c>
      <c r="AA351" s="2">
        <f t="shared" si="173"/>
        <v>56658.26123145633</v>
      </c>
      <c r="AB351" s="2">
        <f t="shared" si="162"/>
        <v>0.63987229952393887</v>
      </c>
      <c r="AC351" s="2"/>
      <c r="AD351" s="2">
        <f t="shared" si="163"/>
        <v>184.170952</v>
      </c>
      <c r="AE351" s="2">
        <f t="shared" si="164"/>
        <v>-1.7921569239412003</v>
      </c>
      <c r="AF351" s="2">
        <f t="shared" si="165"/>
        <v>0.99902199842136763</v>
      </c>
      <c r="AG351" s="2">
        <f t="shared" si="150"/>
        <v>6.3503274259007869E-2</v>
      </c>
      <c r="AH351" s="2">
        <f t="shared" si="174"/>
        <v>3.2049825553300139E-2</v>
      </c>
      <c r="AI351" s="2">
        <f t="shared" si="175"/>
        <v>0.50469563856786337</v>
      </c>
      <c r="AJ351" s="2">
        <f t="shared" si="176"/>
        <v>9.921929607099321E-2</v>
      </c>
      <c r="AK351" s="2">
        <f t="shared" si="166"/>
        <v>2096.7325672877828</v>
      </c>
      <c r="AL351" s="2">
        <f t="shared" si="177"/>
        <v>0.65499832702799221</v>
      </c>
      <c r="AM351" s="2">
        <f t="shared" si="167"/>
        <v>6488.2713126521521</v>
      </c>
      <c r="AN351" s="2">
        <f t="shared" si="178"/>
        <v>6.3798219480645315</v>
      </c>
      <c r="AO351">
        <f t="shared" si="179"/>
        <v>61.835292989288149</v>
      </c>
    </row>
    <row r="352" spans="9:41" x14ac:dyDescent="0.25">
      <c r="I352">
        <v>359</v>
      </c>
      <c r="J352" s="2">
        <f t="shared" si="151"/>
        <v>2114.9784700823752</v>
      </c>
      <c r="K352" s="2">
        <f t="shared" si="152"/>
        <v>6549.3529038712868</v>
      </c>
      <c r="L352" s="2">
        <f t="shared" si="153"/>
        <v>319.19925256004888</v>
      </c>
      <c r="M352" s="2">
        <f t="shared" si="154"/>
        <v>0</v>
      </c>
      <c r="N352" s="2">
        <f t="shared" si="155"/>
        <v>0</v>
      </c>
      <c r="O352">
        <v>359</v>
      </c>
      <c r="P352" s="2">
        <f t="shared" si="168"/>
        <v>11451.79053617415</v>
      </c>
      <c r="Q352" s="2">
        <f t="shared" si="169"/>
        <v>35462.21328659515</v>
      </c>
      <c r="R352" s="2">
        <f t="shared" si="170"/>
        <v>1728.3405156737401</v>
      </c>
      <c r="S352" s="2">
        <f t="shared" si="156"/>
        <v>0</v>
      </c>
      <c r="T352" s="2">
        <f t="shared" si="157"/>
        <v>0</v>
      </c>
      <c r="U352" s="2">
        <f t="shared" si="158"/>
        <v>0</v>
      </c>
      <c r="V352" s="2">
        <f t="shared" si="159"/>
        <v>0</v>
      </c>
      <c r="W352" s="2">
        <f t="shared" si="171"/>
        <v>18450.722013140025</v>
      </c>
      <c r="X352" s="2">
        <f t="shared" si="160"/>
        <v>1.9704009510689544</v>
      </c>
      <c r="Y352" s="2">
        <f t="shared" si="172"/>
        <v>0</v>
      </c>
      <c r="Z352" s="2">
        <f t="shared" si="161"/>
        <v>0</v>
      </c>
      <c r="AA352" s="2">
        <f t="shared" si="173"/>
        <v>57135.470410048169</v>
      </c>
      <c r="AB352" s="2">
        <f t="shared" si="162"/>
        <v>0.63630035670812202</v>
      </c>
      <c r="AC352" s="2"/>
      <c r="AD352" s="2">
        <f t="shared" si="163"/>
        <v>184.685396</v>
      </c>
      <c r="AE352" s="2">
        <f t="shared" si="164"/>
        <v>-1.7960948471846123</v>
      </c>
      <c r="AF352" s="2">
        <f t="shared" si="165"/>
        <v>0.99901769716469302</v>
      </c>
      <c r="AG352" s="2">
        <f t="shared" si="150"/>
        <v>6.3149988300304036E-2</v>
      </c>
      <c r="AH352" s="2">
        <f t="shared" si="174"/>
        <v>3.2049308678035696E-2</v>
      </c>
      <c r="AI352" s="2">
        <f t="shared" si="175"/>
        <v>0.50751092028122191</v>
      </c>
      <c r="AJ352" s="2">
        <f t="shared" si="176"/>
        <v>9.9220718452745785E-2</v>
      </c>
      <c r="AK352" s="2">
        <f t="shared" si="166"/>
        <v>2114.3520769142287</v>
      </c>
      <c r="AL352" s="2">
        <f t="shared" si="177"/>
        <v>0.62639316814639801</v>
      </c>
      <c r="AM352" s="2">
        <f t="shared" si="167"/>
        <v>6542.794316985578</v>
      </c>
      <c r="AN352" s="2">
        <f t="shared" si="178"/>
        <v>6.5585868857086425</v>
      </c>
      <c r="AO352">
        <f t="shared" si="179"/>
        <v>62.007017253135437</v>
      </c>
    </row>
    <row r="353" spans="9:41" x14ac:dyDescent="0.25">
      <c r="I353">
        <v>360</v>
      </c>
      <c r="J353" s="2">
        <f t="shared" si="151"/>
        <v>2132.6684530824755</v>
      </c>
      <c r="K353" s="2">
        <f t="shared" si="152"/>
        <v>6604.3618175651927</v>
      </c>
      <c r="L353" s="2">
        <f t="shared" si="153"/>
        <v>319.34365783025174</v>
      </c>
      <c r="M353" s="2">
        <f t="shared" si="154"/>
        <v>0</v>
      </c>
      <c r="N353" s="2">
        <f t="shared" si="155"/>
        <v>0</v>
      </c>
      <c r="O353">
        <v>360</v>
      </c>
      <c r="P353" s="2">
        <f t="shared" si="168"/>
        <v>11515.498356167454</v>
      </c>
      <c r="Q353" s="2">
        <f t="shared" si="169"/>
        <v>35660.731767182915</v>
      </c>
      <c r="R353" s="2">
        <f t="shared" si="170"/>
        <v>1724.3192965515075</v>
      </c>
      <c r="S353" s="2">
        <f t="shared" si="156"/>
        <v>0</v>
      </c>
      <c r="T353" s="2">
        <f t="shared" si="157"/>
        <v>0</v>
      </c>
      <c r="U353" s="2">
        <f t="shared" si="158"/>
        <v>0</v>
      </c>
      <c r="V353" s="2">
        <f t="shared" si="159"/>
        <v>0</v>
      </c>
      <c r="W353" s="2">
        <f t="shared" si="171"/>
        <v>18605.046496045667</v>
      </c>
      <c r="X353" s="2">
        <f t="shared" si="160"/>
        <v>1.9594999943562899</v>
      </c>
      <c r="Y353" s="2">
        <f t="shared" si="172"/>
        <v>0</v>
      </c>
      <c r="Z353" s="2">
        <f t="shared" si="161"/>
        <v>0</v>
      </c>
      <c r="AA353" s="2">
        <f t="shared" si="173"/>
        <v>57615.359065733421</v>
      </c>
      <c r="AB353" s="2">
        <f t="shared" si="162"/>
        <v>0.63275815850434325</v>
      </c>
      <c r="AC353" s="2"/>
      <c r="AD353" s="2">
        <f t="shared" si="163"/>
        <v>185.19983999999999</v>
      </c>
      <c r="AE353" s="2">
        <f t="shared" si="164"/>
        <v>-1.8</v>
      </c>
      <c r="AF353" s="2">
        <f t="shared" si="165"/>
        <v>0.99901342239094926</v>
      </c>
      <c r="AG353" s="2">
        <f t="shared" si="150"/>
        <v>6.2799642300397251E-2</v>
      </c>
      <c r="AH353" s="2">
        <f t="shared" si="174"/>
        <v>3.2048809635759852E-2</v>
      </c>
      <c r="AI353" s="2">
        <f t="shared" si="175"/>
        <v>0.51033427041601354</v>
      </c>
      <c r="AJ353" s="2">
        <f t="shared" si="176"/>
        <v>9.9222142529467358E-2</v>
      </c>
      <c r="AK353" s="2">
        <f t="shared" si="166"/>
        <v>2132.070019300053</v>
      </c>
      <c r="AL353" s="2">
        <f t="shared" si="177"/>
        <v>0.59843378242234702</v>
      </c>
      <c r="AM353" s="2">
        <f t="shared" si="167"/>
        <v>6597.6219183185767</v>
      </c>
      <c r="AN353" s="2">
        <f t="shared" si="178"/>
        <v>6.739899246615602</v>
      </c>
      <c r="AO353">
        <f t="shared" si="179"/>
        <v>62.178770544118478</v>
      </c>
    </row>
    <row r="354" spans="9:41" x14ac:dyDescent="0.25">
      <c r="I354">
        <v>361</v>
      </c>
      <c r="J354" s="2">
        <f t="shared" si="151"/>
        <v>2150.4577881124887</v>
      </c>
      <c r="K354" s="2">
        <f t="shared" si="152"/>
        <v>6659.6787279209038</v>
      </c>
      <c r="L354" s="2">
        <f t="shared" si="153"/>
        <v>319.48725711848357</v>
      </c>
      <c r="M354" s="2">
        <f t="shared" si="154"/>
        <v>0</v>
      </c>
      <c r="N354" s="2">
        <f t="shared" si="155"/>
        <v>0</v>
      </c>
      <c r="O354">
        <v>361</v>
      </c>
      <c r="P354" s="2">
        <f t="shared" si="168"/>
        <v>11579.388196723137</v>
      </c>
      <c r="Q354" s="2">
        <f t="shared" si="169"/>
        <v>35859.808865972336</v>
      </c>
      <c r="R354" s="2">
        <f t="shared" si="170"/>
        <v>1720.3160157485981</v>
      </c>
      <c r="S354" s="2">
        <f t="shared" si="156"/>
        <v>0</v>
      </c>
      <c r="T354" s="2">
        <f t="shared" si="157"/>
        <v>0</v>
      </c>
      <c r="U354" s="2">
        <f t="shared" si="158"/>
        <v>0</v>
      </c>
      <c r="V354" s="2">
        <f t="shared" si="159"/>
        <v>0</v>
      </c>
      <c r="W354" s="2">
        <f t="shared" si="171"/>
        <v>18760.237709611349</v>
      </c>
      <c r="X354" s="2">
        <f t="shared" si="160"/>
        <v>1.9486883573266491</v>
      </c>
      <c r="Y354" s="2">
        <f t="shared" si="172"/>
        <v>0</v>
      </c>
      <c r="Z354" s="2">
        <f t="shared" si="161"/>
        <v>0</v>
      </c>
      <c r="AA354" s="2">
        <f t="shared" si="173"/>
        <v>58097.934633303732</v>
      </c>
      <c r="AB354" s="2">
        <f t="shared" si="162"/>
        <v>0.62924537741559883</v>
      </c>
      <c r="AC354" s="2"/>
      <c r="AD354" s="2">
        <f t="shared" si="163"/>
        <v>185.71428399999999</v>
      </c>
      <c r="AE354" s="2">
        <f t="shared" si="164"/>
        <v>-1.803872744991214</v>
      </c>
      <c r="AF354" s="2">
        <f t="shared" si="165"/>
        <v>0.99900917393543109</v>
      </c>
      <c r="AG354" s="2">
        <f t="shared" si="150"/>
        <v>6.245220372872741E-2</v>
      </c>
      <c r="AH354" s="2">
        <f t="shared" si="174"/>
        <v>3.2048328042768137E-2</v>
      </c>
      <c r="AI354" s="2">
        <f t="shared" si="175"/>
        <v>0.51316568718657107</v>
      </c>
      <c r="AJ354" s="2">
        <f t="shared" si="176"/>
        <v>9.9223568096020176E-2</v>
      </c>
      <c r="AK354" s="2">
        <f t="shared" si="166"/>
        <v>2149.8866686312158</v>
      </c>
      <c r="AL354" s="2">
        <f t="shared" si="177"/>
        <v>0.57111948127315204</v>
      </c>
      <c r="AM354" s="2">
        <f t="shared" si="167"/>
        <v>6652.7549651107565</v>
      </c>
      <c r="AN354" s="2">
        <f t="shared" si="178"/>
        <v>6.9237628101469815</v>
      </c>
      <c r="AO354">
        <f t="shared" si="179"/>
        <v>62.350552404052763</v>
      </c>
    </row>
    <row r="355" spans="9:41" x14ac:dyDescent="0.25">
      <c r="I355">
        <v>362</v>
      </c>
      <c r="J355" s="2">
        <f t="shared" si="151"/>
        <v>2168.3467486903774</v>
      </c>
      <c r="K355" s="2">
        <f t="shared" si="152"/>
        <v>6715.3044872048404</v>
      </c>
      <c r="L355" s="2">
        <f t="shared" si="153"/>
        <v>319.63005641160294</v>
      </c>
      <c r="M355" s="2">
        <f t="shared" si="154"/>
        <v>0</v>
      </c>
      <c r="N355" s="2">
        <f t="shared" si="155"/>
        <v>0</v>
      </c>
      <c r="O355">
        <v>362</v>
      </c>
      <c r="P355" s="2">
        <f t="shared" si="168"/>
        <v>11643.460018104066</v>
      </c>
      <c r="Q355" s="2">
        <f t="shared" si="169"/>
        <v>36059.444529980574</v>
      </c>
      <c r="R355" s="2">
        <f t="shared" si="170"/>
        <v>1716.3305567527848</v>
      </c>
      <c r="S355" s="2">
        <f t="shared" si="156"/>
        <v>0</v>
      </c>
      <c r="T355" s="2">
        <f t="shared" si="157"/>
        <v>0</v>
      </c>
      <c r="U355" s="2">
        <f t="shared" si="158"/>
        <v>0</v>
      </c>
      <c r="V355" s="2">
        <f t="shared" si="159"/>
        <v>0</v>
      </c>
      <c r="W355" s="2">
        <f t="shared" si="171"/>
        <v>18916.298039962512</v>
      </c>
      <c r="X355" s="2">
        <f t="shared" si="160"/>
        <v>1.9379650833029831</v>
      </c>
      <c r="Y355" s="2">
        <f t="shared" si="172"/>
        <v>0</v>
      </c>
      <c r="Z355" s="2">
        <f t="shared" si="161"/>
        <v>0</v>
      </c>
      <c r="AA355" s="2">
        <f t="shared" si="173"/>
        <v>58583.204547790287</v>
      </c>
      <c r="AB355" s="2">
        <f t="shared" si="162"/>
        <v>0.62576169039873319</v>
      </c>
      <c r="AC355" s="2"/>
      <c r="AD355" s="2">
        <f t="shared" si="163"/>
        <v>186.22872800000002</v>
      </c>
      <c r="AE355" s="2">
        <f t="shared" si="164"/>
        <v>-1.8077134397606911</v>
      </c>
      <c r="AF355" s="2">
        <f t="shared" si="165"/>
        <v>0.9990049516335876</v>
      </c>
      <c r="AG355" s="2">
        <f t="shared" si="150"/>
        <v>6.2107640503430012E-2</v>
      </c>
      <c r="AH355" s="2">
        <f t="shared" si="174"/>
        <v>3.2047863523720702E-2</v>
      </c>
      <c r="AI355" s="2">
        <f t="shared" si="175"/>
        <v>0.51600516883185732</v>
      </c>
      <c r="AJ355" s="2">
        <f t="shared" si="176"/>
        <v>9.9224994953168139E-2</v>
      </c>
      <c r="AK355" s="2">
        <f t="shared" si="166"/>
        <v>2167.8022990936761</v>
      </c>
      <c r="AL355" s="2">
        <f t="shared" si="177"/>
        <v>0.54444959670121118</v>
      </c>
      <c r="AM355" s="2">
        <f t="shared" si="167"/>
        <v>6708.1943058217294</v>
      </c>
      <c r="AN355" s="2">
        <f t="shared" si="178"/>
        <v>7.1101813831111587</v>
      </c>
      <c r="AO355">
        <f t="shared" si="179"/>
        <v>62.522362382800921</v>
      </c>
    </row>
    <row r="356" spans="9:41" x14ac:dyDescent="0.25">
      <c r="I356">
        <v>363</v>
      </c>
      <c r="J356" s="2">
        <f t="shared" si="151"/>
        <v>2186.3356083544027</v>
      </c>
      <c r="K356" s="2">
        <f t="shared" si="152"/>
        <v>6771.2399477104846</v>
      </c>
      <c r="L356" s="2">
        <f t="shared" si="153"/>
        <v>319.77206164098294</v>
      </c>
      <c r="M356" s="2">
        <f t="shared" si="154"/>
        <v>0</v>
      </c>
      <c r="N356" s="2">
        <f t="shared" si="155"/>
        <v>0</v>
      </c>
      <c r="O356">
        <v>363</v>
      </c>
      <c r="P356" s="2">
        <f t="shared" si="168"/>
        <v>11707.713781119679</v>
      </c>
      <c r="Q356" s="2">
        <f t="shared" si="169"/>
        <v>36259.638706953549</v>
      </c>
      <c r="R356" s="2">
        <f t="shared" si="170"/>
        <v>1712.3628040386018</v>
      </c>
      <c r="S356" s="2">
        <f t="shared" si="156"/>
        <v>0</v>
      </c>
      <c r="T356" s="2">
        <f t="shared" si="157"/>
        <v>0</v>
      </c>
      <c r="U356" s="2">
        <f t="shared" si="158"/>
        <v>0</v>
      </c>
      <c r="V356" s="2">
        <f t="shared" si="159"/>
        <v>0</v>
      </c>
      <c r="W356" s="2">
        <f t="shared" si="171"/>
        <v>19073.22987340164</v>
      </c>
      <c r="X356" s="2">
        <f t="shared" si="160"/>
        <v>1.9273292280435312</v>
      </c>
      <c r="Y356" s="2">
        <f t="shared" si="172"/>
        <v>0</v>
      </c>
      <c r="Z356" s="2">
        <f t="shared" si="161"/>
        <v>0</v>
      </c>
      <c r="AA356" s="2">
        <f t="shared" si="173"/>
        <v>59071.176244460279</v>
      </c>
      <c r="AB356" s="2">
        <f t="shared" si="162"/>
        <v>0.62230677879293805</v>
      </c>
      <c r="AC356" s="2"/>
      <c r="AD356" s="2">
        <f t="shared" si="163"/>
        <v>186.74317200000002</v>
      </c>
      <c r="AE356" s="2">
        <f t="shared" si="164"/>
        <v>-1.8115224369920089</v>
      </c>
      <c r="AF356" s="2">
        <f t="shared" si="165"/>
        <v>0.99900075532106258</v>
      </c>
      <c r="AG356" s="2">
        <f t="shared" si="150"/>
        <v>6.1765920983930085E-2</v>
      </c>
      <c r="AH356" s="2">
        <f t="shared" si="174"/>
        <v>3.204741571144535E-2</v>
      </c>
      <c r="AI356" s="2">
        <f t="shared" si="175"/>
        <v>0.51885271361505758</v>
      </c>
      <c r="AJ356" s="2">
        <f t="shared" si="176"/>
        <v>9.9226422907420481E-2</v>
      </c>
      <c r="AK356" s="2">
        <f t="shared" si="166"/>
        <v>2185.8171848733923</v>
      </c>
      <c r="AL356" s="2">
        <f t="shared" si="177"/>
        <v>0.51842348101047886</v>
      </c>
      <c r="AM356" s="2">
        <f t="shared" si="167"/>
        <v>6763.9407889110989</v>
      </c>
      <c r="AN356" s="2">
        <f t="shared" si="178"/>
        <v>7.2991587993852045</v>
      </c>
      <c r="AO356">
        <f t="shared" si="179"/>
        <v>62.694200038112655</v>
      </c>
    </row>
    <row r="357" spans="9:41" x14ac:dyDescent="0.25">
      <c r="I357">
        <v>364</v>
      </c>
      <c r="J357" s="2">
        <f t="shared" si="151"/>
        <v>2204.4246406628522</v>
      </c>
      <c r="K357" s="2">
        <f t="shared" si="152"/>
        <v>6827.4859617580205</v>
      </c>
      <c r="L357" s="2">
        <f t="shared" si="153"/>
        <v>319.91327868312754</v>
      </c>
      <c r="M357" s="2">
        <f t="shared" si="154"/>
        <v>0</v>
      </c>
      <c r="N357" s="2">
        <f t="shared" si="155"/>
        <v>0</v>
      </c>
      <c r="O357">
        <v>364</v>
      </c>
      <c r="P357" s="2">
        <f t="shared" si="168"/>
        <v>11772.149447117024</v>
      </c>
      <c r="Q357" s="2">
        <f t="shared" si="169"/>
        <v>36460.391345353986</v>
      </c>
      <c r="R357" s="2">
        <f t="shared" si="170"/>
        <v>1708.4126430570789</v>
      </c>
      <c r="S357" s="2">
        <f t="shared" si="156"/>
        <v>0</v>
      </c>
      <c r="T357" s="2">
        <f t="shared" si="157"/>
        <v>0</v>
      </c>
      <c r="U357" s="2">
        <f t="shared" si="158"/>
        <v>0</v>
      </c>
      <c r="V357" s="2">
        <f t="shared" si="159"/>
        <v>0</v>
      </c>
      <c r="W357" s="2">
        <f t="shared" si="171"/>
        <v>19231.03559640596</v>
      </c>
      <c r="X357" s="2">
        <f t="shared" si="160"/>
        <v>1.9167798595562366</v>
      </c>
      <c r="Y357" s="2">
        <f t="shared" si="172"/>
        <v>0</v>
      </c>
      <c r="Z357" s="2">
        <f t="shared" si="161"/>
        <v>0</v>
      </c>
      <c r="AA357" s="2">
        <f t="shared" si="173"/>
        <v>59561.857158813909</v>
      </c>
      <c r="AB357" s="2">
        <f t="shared" si="162"/>
        <v>0.6188803282495573</v>
      </c>
      <c r="AC357" s="2"/>
      <c r="AD357" s="2">
        <f t="shared" si="163"/>
        <v>187.25761600000001</v>
      </c>
      <c r="AE357" s="2">
        <f t="shared" si="164"/>
        <v>-1.815300084530854</v>
      </c>
      <c r="AF357" s="2">
        <f t="shared" si="165"/>
        <v>0.99899658483372822</v>
      </c>
      <c r="AG357" s="2">
        <f t="shared" si="150"/>
        <v>6.1427013963678022E-2</v>
      </c>
      <c r="AH357" s="2">
        <f t="shared" si="174"/>
        <v>3.2046984246745638E-2</v>
      </c>
      <c r="AI357" s="2">
        <f t="shared" si="175"/>
        <v>0.52170831982318266</v>
      </c>
      <c r="AJ357" s="2">
        <f t="shared" si="176"/>
        <v>9.9227851770879713E-2</v>
      </c>
      <c r="AK357" s="2">
        <f t="shared" si="166"/>
        <v>2203.9316001563247</v>
      </c>
      <c r="AL357" s="2">
        <f t="shared" si="177"/>
        <v>0.49304050652758385</v>
      </c>
      <c r="AM357" s="2">
        <f t="shared" si="167"/>
        <v>6819.9952628384772</v>
      </c>
      <c r="AN357" s="2">
        <f t="shared" si="178"/>
        <v>7.4906989195431386</v>
      </c>
      <c r="AO357">
        <f t="shared" si="179"/>
        <v>62.866064935468494</v>
      </c>
    </row>
    <row r="358" spans="9:41" x14ac:dyDescent="0.25">
      <c r="I358">
        <v>365</v>
      </c>
      <c r="J358" s="2">
        <f t="shared" si="151"/>
        <v>2222.6141191937595</v>
      </c>
      <c r="K358" s="2">
        <f t="shared" si="152"/>
        <v>6884.0433816939603</v>
      </c>
      <c r="L358" s="2">
        <f t="shared" si="153"/>
        <v>320.05371336027957</v>
      </c>
      <c r="M358" s="2">
        <f t="shared" si="154"/>
        <v>0</v>
      </c>
      <c r="N358" s="2">
        <f t="shared" si="155"/>
        <v>0</v>
      </c>
      <c r="O358">
        <v>365</v>
      </c>
      <c r="P358" s="2">
        <f t="shared" si="168"/>
        <v>11836.766977971905</v>
      </c>
      <c r="Q358" s="2">
        <f t="shared" si="169"/>
        <v>36661.702394349617</v>
      </c>
      <c r="R358" s="2">
        <f t="shared" si="170"/>
        <v>1704.479960225603</v>
      </c>
      <c r="S358" s="2">
        <f t="shared" si="156"/>
        <v>0</v>
      </c>
      <c r="T358" s="2">
        <f t="shared" si="157"/>
        <v>0</v>
      </c>
      <c r="U358" s="2">
        <f t="shared" si="158"/>
        <v>0</v>
      </c>
      <c r="V358" s="2">
        <f t="shared" si="159"/>
        <v>0</v>
      </c>
      <c r="W358" s="2">
        <f t="shared" si="171"/>
        <v>19389.71759562493</v>
      </c>
      <c r="X358" s="2">
        <f t="shared" si="160"/>
        <v>1.9063160579161951</v>
      </c>
      <c r="Y358" s="2">
        <f t="shared" si="172"/>
        <v>0</v>
      </c>
      <c r="Z358" s="2">
        <f t="shared" si="161"/>
        <v>0</v>
      </c>
      <c r="AA358" s="2">
        <f t="shared" si="173"/>
        <v>60055.254726581014</v>
      </c>
      <c r="AB358" s="2">
        <f t="shared" si="162"/>
        <v>0.61548202866317814</v>
      </c>
      <c r="AC358" s="2"/>
      <c r="AD358" s="2">
        <f t="shared" si="163"/>
        <v>187.77206000000001</v>
      </c>
      <c r="AE358" s="2">
        <f t="shared" si="164"/>
        <v>-1.8190467254644398</v>
      </c>
      <c r="AF358" s="2">
        <f t="shared" si="165"/>
        <v>0.99899244000772247</v>
      </c>
      <c r="AG358" s="2">
        <f t="shared" si="150"/>
        <v>6.1090888663024839E-2</v>
      </c>
      <c r="AH358" s="2">
        <f t="shared" si="174"/>
        <v>3.2046568778213845E-2</v>
      </c>
      <c r="AI358" s="2">
        <f t="shared" si="175"/>
        <v>0.52457198576667585</v>
      </c>
      <c r="AJ358" s="2">
        <f t="shared" si="176"/>
        <v>9.9229281361093769E-2</v>
      </c>
      <c r="AK358" s="2">
        <f t="shared" si="166"/>
        <v>2222.1458191284319</v>
      </c>
      <c r="AL358" s="2">
        <f t="shared" si="177"/>
        <v>0.46830006532755736</v>
      </c>
      <c r="AM358" s="2">
        <f t="shared" si="167"/>
        <v>6876.3585760634705</v>
      </c>
      <c r="AN358" s="2">
        <f t="shared" si="178"/>
        <v>7.6848056304901515</v>
      </c>
      <c r="AO358">
        <f t="shared" si="179"/>
        <v>63.037956647926769</v>
      </c>
    </row>
    <row r="359" spans="9:41" x14ac:dyDescent="0.25">
      <c r="I359">
        <v>366</v>
      </c>
      <c r="J359" s="2">
        <f t="shared" si="151"/>
        <v>2240.9043175446377</v>
      </c>
      <c r="K359" s="2">
        <f t="shared" si="152"/>
        <v>6940.9130598907923</v>
      </c>
      <c r="L359" s="2">
        <f t="shared" si="153"/>
        <v>320.1933714410207</v>
      </c>
      <c r="M359" s="2">
        <f t="shared" si="154"/>
        <v>0</v>
      </c>
      <c r="N359" s="2">
        <f t="shared" si="155"/>
        <v>0</v>
      </c>
      <c r="O359">
        <v>366</v>
      </c>
      <c r="P359" s="2">
        <f t="shared" si="168"/>
        <v>11901.566336080241</v>
      </c>
      <c r="Q359" s="2">
        <f t="shared" si="169"/>
        <v>36863.571803801678</v>
      </c>
      <c r="R359" s="2">
        <f t="shared" si="170"/>
        <v>1700.5646429179048</v>
      </c>
      <c r="S359" s="2">
        <f t="shared" si="156"/>
        <v>0</v>
      </c>
      <c r="T359" s="2">
        <f t="shared" si="157"/>
        <v>0</v>
      </c>
      <c r="U359" s="2">
        <f t="shared" si="158"/>
        <v>0</v>
      </c>
      <c r="V359" s="2">
        <f t="shared" si="159"/>
        <v>0</v>
      </c>
      <c r="W359" s="2">
        <f t="shared" si="171"/>
        <v>19549.278257877959</v>
      </c>
      <c r="X359" s="2">
        <f t="shared" si="160"/>
        <v>1.8959369150860537</v>
      </c>
      <c r="Y359" s="2">
        <f t="shared" si="172"/>
        <v>0</v>
      </c>
      <c r="Z359" s="2">
        <f t="shared" si="161"/>
        <v>0</v>
      </c>
      <c r="AA359" s="2">
        <f t="shared" si="173"/>
        <v>60551.376383718074</v>
      </c>
      <c r="AB359" s="2">
        <f t="shared" si="162"/>
        <v>0.6121115741039761</v>
      </c>
      <c r="AC359" s="2"/>
      <c r="AD359" s="2">
        <f t="shared" si="163"/>
        <v>188.28650400000001</v>
      </c>
      <c r="AE359" s="2">
        <f t="shared" si="164"/>
        <v>-1.8227626981994089</v>
      </c>
      <c r="AF359" s="2">
        <f t="shared" si="165"/>
        <v>0.99898832067948018</v>
      </c>
      <c r="AG359" s="2">
        <f t="shared" si="150"/>
        <v>6.0757514722233293E-2</v>
      </c>
      <c r="AH359" s="2">
        <f t="shared" si="174"/>
        <v>3.2046168962048822E-2</v>
      </c>
      <c r="AI359" s="2">
        <f t="shared" si="175"/>
        <v>0.52744370977903099</v>
      </c>
      <c r="AJ359" s="2">
        <f t="shared" si="176"/>
        <v>9.9230711500912117E-2</v>
      </c>
      <c r="AK359" s="2">
        <f t="shared" si="166"/>
        <v>2240.4601159756735</v>
      </c>
      <c r="AL359" s="2">
        <f t="shared" si="177"/>
        <v>0.44420156896403795</v>
      </c>
      <c r="AM359" s="2">
        <f t="shared" si="167"/>
        <v>6933.0315770456891</v>
      </c>
      <c r="AN359" s="2">
        <f t="shared" si="178"/>
        <v>7.8814828451029397</v>
      </c>
      <c r="AO359">
        <f t="shared" si="179"/>
        <v>63.209874755974226</v>
      </c>
    </row>
    <row r="360" spans="9:41" x14ac:dyDescent="0.25">
      <c r="I360">
        <v>367</v>
      </c>
      <c r="J360" s="2">
        <f t="shared" si="151"/>
        <v>2259.2955093322125</v>
      </c>
      <c r="K360" s="2">
        <f t="shared" si="152"/>
        <v>6998.0958487466205</v>
      </c>
      <c r="L360" s="2">
        <f t="shared" si="153"/>
        <v>320.33225864086359</v>
      </c>
      <c r="M360" s="2">
        <f t="shared" si="154"/>
        <v>0</v>
      </c>
      <c r="N360" s="2">
        <f t="shared" si="155"/>
        <v>0</v>
      </c>
      <c r="O360">
        <v>367</v>
      </c>
      <c r="P360" s="2">
        <f t="shared" si="168"/>
        <v>11966.547484349563</v>
      </c>
      <c r="Q360" s="2">
        <f t="shared" si="169"/>
        <v>37065.999524253551</v>
      </c>
      <c r="R360" s="2">
        <f t="shared" si="170"/>
        <v>1696.6665794541645</v>
      </c>
      <c r="S360" s="2">
        <f t="shared" si="156"/>
        <v>0</v>
      </c>
      <c r="T360" s="2">
        <f t="shared" si="157"/>
        <v>0</v>
      </c>
      <c r="U360" s="2">
        <f t="shared" si="158"/>
        <v>0</v>
      </c>
      <c r="V360" s="2">
        <f t="shared" si="159"/>
        <v>0</v>
      </c>
      <c r="W360" s="2">
        <f t="shared" si="171"/>
        <v>19709.719970152066</v>
      </c>
      <c r="X360" s="2">
        <f t="shared" si="160"/>
        <v>1.8856415347393318</v>
      </c>
      <c r="Y360" s="2">
        <f t="shared" si="172"/>
        <v>0</v>
      </c>
      <c r="Z360" s="2">
        <f t="shared" si="161"/>
        <v>0</v>
      </c>
      <c r="AA360" s="2">
        <f t="shared" si="173"/>
        <v>61050.229566405018</v>
      </c>
      <c r="AB360" s="2">
        <f t="shared" si="162"/>
        <v>0.60876866275129571</v>
      </c>
      <c r="AC360" s="2"/>
      <c r="AD360" s="2">
        <f t="shared" si="163"/>
        <v>188.80094800000001</v>
      </c>
      <c r="AE360" s="2">
        <f t="shared" si="164"/>
        <v>-1.8264483365382476</v>
      </c>
      <c r="AF360" s="2">
        <f t="shared" si="165"/>
        <v>0.99898422668576647</v>
      </c>
      <c r="AG360" s="2">
        <f t="shared" si="150"/>
        <v>6.0426862194622309E-2</v>
      </c>
      <c r="AH360" s="2">
        <f t="shared" si="174"/>
        <v>3.2045784461878446E-2</v>
      </c>
      <c r="AI360" s="2">
        <f t="shared" si="175"/>
        <v>0.53032349021641512</v>
      </c>
      <c r="AJ360" s="2">
        <f t="shared" si="176"/>
        <v>9.9232142018345931E-2</v>
      </c>
      <c r="AK360" s="2">
        <f t="shared" si="166"/>
        <v>2258.8747648840085</v>
      </c>
      <c r="AL360" s="2">
        <f t="shared" si="177"/>
        <v>0.42074444820390478</v>
      </c>
      <c r="AM360" s="2">
        <f t="shared" si="167"/>
        <v>6990.0151142447448</v>
      </c>
      <c r="AN360" s="2">
        <f t="shared" si="178"/>
        <v>8.080734501875817</v>
      </c>
      <c r="AO360">
        <f t="shared" si="179"/>
        <v>63.381818847379741</v>
      </c>
    </row>
    <row r="361" spans="9:41" x14ac:dyDescent="0.25">
      <c r="I361">
        <v>368</v>
      </c>
      <c r="J361" s="2">
        <f t="shared" si="151"/>
        <v>2277.7879681921627</v>
      </c>
      <c r="K361" s="2">
        <f t="shared" si="152"/>
        <v>7055.5926006848149</v>
      </c>
      <c r="L361" s="2">
        <f t="shared" si="153"/>
        <v>320.47038062283735</v>
      </c>
      <c r="M361" s="2">
        <f t="shared" si="154"/>
        <v>0</v>
      </c>
      <c r="N361" s="2">
        <f t="shared" si="155"/>
        <v>0</v>
      </c>
      <c r="O361">
        <v>368</v>
      </c>
      <c r="P361" s="2">
        <f t="shared" si="168"/>
        <v>12031.710386190693</v>
      </c>
      <c r="Q361" s="2">
        <f t="shared" si="169"/>
        <v>37268.985506919664</v>
      </c>
      <c r="R361" s="2">
        <f t="shared" si="170"/>
        <v>1692.7856590912447</v>
      </c>
      <c r="S361" s="2">
        <f t="shared" si="156"/>
        <v>0</v>
      </c>
      <c r="T361" s="2">
        <f t="shared" si="157"/>
        <v>0</v>
      </c>
      <c r="U361" s="2">
        <f t="shared" si="158"/>
        <v>0</v>
      </c>
      <c r="V361" s="2">
        <f t="shared" si="159"/>
        <v>0</v>
      </c>
      <c r="W361" s="2">
        <f t="shared" si="171"/>
        <v>19871.045119599603</v>
      </c>
      <c r="X361" s="2">
        <f t="shared" si="160"/>
        <v>1.875429032086608</v>
      </c>
      <c r="Y361" s="2">
        <f t="shared" si="172"/>
        <v>0</v>
      </c>
      <c r="Z361" s="2">
        <f t="shared" si="161"/>
        <v>0</v>
      </c>
      <c r="AA361" s="2">
        <f t="shared" si="173"/>
        <v>61551.821711042212</v>
      </c>
      <c r="AB361" s="2">
        <f t="shared" si="162"/>
        <v>0.60545299682843445</v>
      </c>
      <c r="AC361" s="2"/>
      <c r="AD361" s="2">
        <f t="shared" si="163"/>
        <v>189.315392</v>
      </c>
      <c r="AE361" s="2">
        <f t="shared" si="164"/>
        <v>-1.8301039697542532</v>
      </c>
      <c r="AF361" s="2">
        <f t="shared" si="165"/>
        <v>0.99898015786370686</v>
      </c>
      <c r="AG361" s="2">
        <f t="shared" si="150"/>
        <v>6.0098901539841418E-2</v>
      </c>
      <c r="AH361" s="2">
        <f t="shared" si="174"/>
        <v>3.2045414948586565E-2</v>
      </c>
      <c r="AI361" s="2">
        <f t="shared" si="175"/>
        <v>0.53321132545729921</v>
      </c>
      <c r="AJ361" s="2">
        <f t="shared" si="176"/>
        <v>9.923357274643195E-2</v>
      </c>
      <c r="AK361" s="2">
        <f t="shared" si="166"/>
        <v>2277.3900400393964</v>
      </c>
      <c r="AL361" s="2">
        <f t="shared" si="177"/>
        <v>0.3979281527662169</v>
      </c>
      <c r="AM361" s="2">
        <f t="shared" si="167"/>
        <v>7047.3100361202423</v>
      </c>
      <c r="AN361" s="2">
        <f t="shared" si="178"/>
        <v>8.2825645645727004</v>
      </c>
      <c r="AO361">
        <f t="shared" si="179"/>
        <v>63.553788517051444</v>
      </c>
    </row>
    <row r="362" spans="9:41" x14ac:dyDescent="0.25">
      <c r="I362">
        <v>369</v>
      </c>
      <c r="J362" s="2">
        <f t="shared" si="151"/>
        <v>2296.381967778862</v>
      </c>
      <c r="K362" s="2">
        <f t="shared" si="152"/>
        <v>7113.4041681536764</v>
      </c>
      <c r="L362" s="2">
        <f t="shared" si="153"/>
        <v>320.60774299806411</v>
      </c>
      <c r="M362" s="2">
        <f t="shared" si="154"/>
        <v>0</v>
      </c>
      <c r="N362" s="2">
        <f t="shared" si="155"/>
        <v>0</v>
      </c>
      <c r="O362">
        <v>369</v>
      </c>
      <c r="P362" s="2">
        <f t="shared" si="168"/>
        <v>12097.055005509577</v>
      </c>
      <c r="Q362" s="2">
        <f t="shared" si="169"/>
        <v>37472.529703674591</v>
      </c>
      <c r="R362" s="2">
        <f t="shared" si="170"/>
        <v>1688.9217720130364</v>
      </c>
      <c r="S362" s="2">
        <f t="shared" si="156"/>
        <v>0</v>
      </c>
      <c r="T362" s="2">
        <f t="shared" si="157"/>
        <v>0</v>
      </c>
      <c r="U362" s="2">
        <f t="shared" si="158"/>
        <v>0</v>
      </c>
      <c r="V362" s="2">
        <f t="shared" si="159"/>
        <v>0</v>
      </c>
      <c r="W362" s="2">
        <f t="shared" si="171"/>
        <v>20033.256093536031</v>
      </c>
      <c r="X362" s="2">
        <f t="shared" si="160"/>
        <v>1.8652985337045249</v>
      </c>
      <c r="Y362" s="2">
        <f t="shared" si="172"/>
        <v>0</v>
      </c>
      <c r="Z362" s="2">
        <f t="shared" si="161"/>
        <v>0</v>
      </c>
      <c r="AA362" s="2">
        <f t="shared" si="173"/>
        <v>62056.160254247479</v>
      </c>
      <c r="AB362" s="2">
        <f t="shared" si="162"/>
        <v>0.60216428253861098</v>
      </c>
      <c r="AC362" s="2"/>
      <c r="AD362" s="2">
        <f t="shared" si="163"/>
        <v>189.829836</v>
      </c>
      <c r="AE362" s="2">
        <f t="shared" si="164"/>
        <v>-1.8337299226650803</v>
      </c>
      <c r="AF362" s="2">
        <f t="shared" si="165"/>
        <v>0.99897611405081665</v>
      </c>
      <c r="AG362" s="2">
        <f t="shared" si="150"/>
        <v>5.9773603617272811E-2</v>
      </c>
      <c r="AH362" s="2">
        <f t="shared" si="174"/>
        <v>3.2045060100144442E-2</v>
      </c>
      <c r="AI362" s="2">
        <f t="shared" si="175"/>
        <v>0.53610721390209715</v>
      </c>
      <c r="AJ362" s="2">
        <f t="shared" si="176"/>
        <v>9.9235003523100079E-2</v>
      </c>
      <c r="AK362" s="2">
        <f t="shared" si="166"/>
        <v>2296.0062156277963</v>
      </c>
      <c r="AL362" s="2">
        <f t="shared" si="177"/>
        <v>0.37575215106541743</v>
      </c>
      <c r="AM362" s="2">
        <f t="shared" si="167"/>
        <v>7104.9171911317917</v>
      </c>
      <c r="AN362" s="2">
        <f t="shared" si="178"/>
        <v>8.4869770218846785</v>
      </c>
      <c r="AO362">
        <f t="shared" si="179"/>
        <v>63.725783366896955</v>
      </c>
    </row>
    <row r="363" spans="9:41" x14ac:dyDescent="0.25">
      <c r="I363">
        <v>370</v>
      </c>
      <c r="J363" s="2">
        <f t="shared" si="151"/>
        <v>2315.0777817651269</v>
      </c>
      <c r="K363" s="2">
        <f t="shared" si="152"/>
        <v>7171.5314036260952</v>
      </c>
      <c r="L363" s="2">
        <f t="shared" si="153"/>
        <v>320.74435132632931</v>
      </c>
      <c r="M363" s="2">
        <f t="shared" si="154"/>
        <v>0</v>
      </c>
      <c r="N363" s="2">
        <f t="shared" si="155"/>
        <v>0</v>
      </c>
      <c r="O363">
        <v>370</v>
      </c>
      <c r="P363" s="2">
        <f t="shared" si="168"/>
        <v>12162.581306699245</v>
      </c>
      <c r="Q363" s="2">
        <f t="shared" si="169"/>
        <v>37676.632067042388</v>
      </c>
      <c r="R363" s="2">
        <f t="shared" si="170"/>
        <v>1685.0748093209279</v>
      </c>
      <c r="S363" s="2">
        <f t="shared" si="156"/>
        <v>0</v>
      </c>
      <c r="T363" s="2">
        <f t="shared" si="157"/>
        <v>0</v>
      </c>
      <c r="U363" s="2">
        <f t="shared" si="158"/>
        <v>0</v>
      </c>
      <c r="V363" s="2">
        <f t="shared" si="159"/>
        <v>0</v>
      </c>
      <c r="W363" s="2">
        <f t="shared" si="171"/>
        <v>20196.355279437677</v>
      </c>
      <c r="X363" s="2">
        <f t="shared" si="160"/>
        <v>1.8552491773675734</v>
      </c>
      <c r="Y363" s="2">
        <f t="shared" si="172"/>
        <v>0</v>
      </c>
      <c r="Z363" s="2">
        <f t="shared" si="161"/>
        <v>0</v>
      </c>
      <c r="AA363" s="2">
        <f t="shared" si="173"/>
        <v>62563.252632853182</v>
      </c>
      <c r="AB363" s="2">
        <f t="shared" si="162"/>
        <v>0.59890223000209164</v>
      </c>
      <c r="AC363" s="2"/>
      <c r="AD363" s="2">
        <f t="shared" si="163"/>
        <v>190.34428</v>
      </c>
      <c r="AE363" s="2">
        <f t="shared" si="164"/>
        <v>-1.8373265157048944</v>
      </c>
      <c r="AF363" s="2">
        <f t="shared" si="165"/>
        <v>0.99897209508502793</v>
      </c>
      <c r="AG363" s="2">
        <f t="shared" si="150"/>
        <v>5.9450939679557953E-2</v>
      </c>
      <c r="AH363" s="2">
        <f t="shared" si="174"/>
        <v>3.2044719601446378E-2</v>
      </c>
      <c r="AI363" s="2">
        <f t="shared" si="175"/>
        <v>0.53901115397280874</v>
      </c>
      <c r="AJ363" s="2">
        <f t="shared" si="176"/>
        <v>9.9236434191044595E-2</v>
      </c>
      <c r="AK363" s="2">
        <f t="shared" si="166"/>
        <v>2314.7235658351683</v>
      </c>
      <c r="AL363" s="2">
        <f t="shared" si="177"/>
        <v>0.35421592995869083</v>
      </c>
      <c r="AM363" s="2">
        <f t="shared" si="167"/>
        <v>7162.8374277390021</v>
      </c>
      <c r="AN363" s="2">
        <f t="shared" si="178"/>
        <v>8.6939758870931456</v>
      </c>
      <c r="AO363">
        <f t="shared" si="179"/>
        <v>63.897803005686562</v>
      </c>
    </row>
    <row r="364" spans="9:41" x14ac:dyDescent="0.25">
      <c r="I364">
        <v>371</v>
      </c>
      <c r="J364" s="2">
        <f t="shared" si="151"/>
        <v>2333.8756838419672</v>
      </c>
      <c r="K364" s="2">
        <f t="shared" si="152"/>
        <v>7229.9751595992202</v>
      </c>
      <c r="L364" s="2">
        <f t="shared" si="153"/>
        <v>320.8802111166442</v>
      </c>
      <c r="M364" s="2">
        <f t="shared" si="154"/>
        <v>0</v>
      </c>
      <c r="N364" s="2">
        <f t="shared" si="155"/>
        <v>0</v>
      </c>
      <c r="O364">
        <v>371</v>
      </c>
      <c r="P364" s="2">
        <f t="shared" si="168"/>
        <v>12228.28925463196</v>
      </c>
      <c r="Q364" s="2">
        <f t="shared" si="169"/>
        <v>37881.292550186074</v>
      </c>
      <c r="R364" s="2">
        <f t="shared" si="170"/>
        <v>1681.2446630243855</v>
      </c>
      <c r="S364" s="2">
        <f t="shared" si="156"/>
        <v>0</v>
      </c>
      <c r="T364" s="2">
        <f t="shared" si="157"/>
        <v>0</v>
      </c>
      <c r="U364" s="2">
        <f t="shared" si="158"/>
        <v>0</v>
      </c>
      <c r="V364" s="2">
        <f t="shared" si="159"/>
        <v>0</v>
      </c>
      <c r="W364" s="2">
        <f t="shared" si="171"/>
        <v>20360.345064939604</v>
      </c>
      <c r="X364" s="2">
        <f t="shared" si="160"/>
        <v>1.8452801118825952</v>
      </c>
      <c r="Y364" s="2">
        <f t="shared" si="172"/>
        <v>0</v>
      </c>
      <c r="Z364" s="2">
        <f t="shared" si="161"/>
        <v>0</v>
      </c>
      <c r="AA364" s="2">
        <f t="shared" si="173"/>
        <v>63073.106283903311</v>
      </c>
      <c r="AB364" s="2">
        <f t="shared" si="162"/>
        <v>0.59566655319445172</v>
      </c>
      <c r="AC364" s="2"/>
      <c r="AD364" s="2">
        <f t="shared" si="163"/>
        <v>190.858724</v>
      </c>
      <c r="AE364" s="2">
        <f t="shared" si="164"/>
        <v>-1.8408940649951686</v>
      </c>
      <c r="AF364" s="2">
        <f t="shared" si="165"/>
        <v>0.99896810080471732</v>
      </c>
      <c r="AG364" s="2">
        <f t="shared" si="150"/>
        <v>5.9130881366246141E-2</v>
      </c>
      <c r="AH364" s="2">
        <f t="shared" si="174"/>
        <v>3.2044393144149551E-2</v>
      </c>
      <c r="AI364" s="2">
        <f t="shared" si="175"/>
        <v>0.54192314411267251</v>
      </c>
      <c r="AJ364" s="2">
        <f t="shared" si="176"/>
        <v>9.9237864597598854E-2</v>
      </c>
      <c r="AK364" s="2">
        <f t="shared" si="166"/>
        <v>2333.5423648474698</v>
      </c>
      <c r="AL364" s="2">
        <f t="shared" si="177"/>
        <v>0.33331899449740621</v>
      </c>
      <c r="AM364" s="2">
        <f t="shared" si="167"/>
        <v>7221.0715944014819</v>
      </c>
      <c r="AN364" s="2">
        <f t="shared" si="178"/>
        <v>8.9035651977384269</v>
      </c>
      <c r="AO364">
        <f t="shared" si="179"/>
        <v>64.069847048919598</v>
      </c>
    </row>
    <row r="365" spans="9:41" x14ac:dyDescent="0.25">
      <c r="I365">
        <v>372</v>
      </c>
      <c r="J365" s="2">
        <f t="shared" si="151"/>
        <v>2352.775947718344</v>
      </c>
      <c r="K365" s="2">
        <f t="shared" si="152"/>
        <v>7288.7362885941338</v>
      </c>
      <c r="L365" s="2">
        <f t="shared" si="153"/>
        <v>321.01532782780117</v>
      </c>
      <c r="M365" s="2">
        <f t="shared" si="154"/>
        <v>0</v>
      </c>
      <c r="N365" s="2">
        <f t="shared" si="155"/>
        <v>0</v>
      </c>
      <c r="O365">
        <v>372</v>
      </c>
      <c r="P365" s="2">
        <f t="shared" si="168"/>
        <v>12294.17881465151</v>
      </c>
      <c r="Q365" s="2">
        <f t="shared" si="169"/>
        <v>38086.511106897357</v>
      </c>
      <c r="R365" s="2">
        <f t="shared" si="170"/>
        <v>1677.4312260316512</v>
      </c>
      <c r="S365" s="2">
        <f t="shared" si="156"/>
        <v>0</v>
      </c>
      <c r="T365" s="2">
        <f t="shared" si="157"/>
        <v>0</v>
      </c>
      <c r="U365" s="2">
        <f t="shared" si="158"/>
        <v>0</v>
      </c>
      <c r="V365" s="2">
        <f t="shared" si="159"/>
        <v>0</v>
      </c>
      <c r="W365" s="2">
        <f t="shared" si="171"/>
        <v>20525.227837833481</v>
      </c>
      <c r="X365" s="2">
        <f t="shared" si="160"/>
        <v>1.8353904969259727</v>
      </c>
      <c r="Y365" s="2">
        <f t="shared" si="172"/>
        <v>0</v>
      </c>
      <c r="Z365" s="2">
        <f t="shared" si="161"/>
        <v>0</v>
      </c>
      <c r="AA365" s="2">
        <f t="shared" si="173"/>
        <v>63585.728644650655</v>
      </c>
      <c r="AB365" s="2">
        <f t="shared" si="162"/>
        <v>0.5924569698859502</v>
      </c>
      <c r="AC365" s="2"/>
      <c r="AD365" s="2">
        <f t="shared" si="163"/>
        <v>191.37316799999999</v>
      </c>
      <c r="AE365" s="2">
        <f t="shared" si="164"/>
        <v>-1.8444328824141518</v>
      </c>
      <c r="AF365" s="2">
        <f t="shared" si="165"/>
        <v>0.99896413104873039</v>
      </c>
      <c r="AG365" s="2">
        <f t="shared" si="150"/>
        <v>5.8813400697562482E-2</v>
      </c>
      <c r="AH365" s="2">
        <f t="shared" si="174"/>
        <v>3.2044080426517879E-2</v>
      </c>
      <c r="AI365" s="2">
        <f t="shared" si="175"/>
        <v>0.54484318278582289</v>
      </c>
      <c r="AJ365" s="2">
        <f t="shared" si="176"/>
        <v>9.9239294594613336E-2</v>
      </c>
      <c r="AK365" s="2">
        <f t="shared" si="166"/>
        <v>2352.4628868506616</v>
      </c>
      <c r="AL365" s="2">
        <f t="shared" si="177"/>
        <v>0.31306086768257363</v>
      </c>
      <c r="AM365" s="2">
        <f t="shared" si="167"/>
        <v>7279.6205395788402</v>
      </c>
      <c r="AN365" s="2">
        <f t="shared" si="178"/>
        <v>9.115749015293698</v>
      </c>
      <c r="AO365">
        <f t="shared" si="179"/>
        <v>64.241915118693711</v>
      </c>
    </row>
    <row r="366" spans="9:41" x14ac:dyDescent="0.25">
      <c r="I366">
        <v>373</v>
      </c>
      <c r="J366" s="2">
        <f t="shared" si="151"/>
        <v>2371.7788471209287</v>
      </c>
      <c r="K366" s="2">
        <f t="shared" si="152"/>
        <v>7347.8156431555344</v>
      </c>
      <c r="L366" s="2">
        <f t="shared" si="153"/>
        <v>321.14970686892212</v>
      </c>
      <c r="M366" s="2">
        <f t="shared" si="154"/>
        <v>0</v>
      </c>
      <c r="N366" s="2">
        <f t="shared" si="155"/>
        <v>0</v>
      </c>
      <c r="O366">
        <v>373</v>
      </c>
      <c r="P366" s="2">
        <f t="shared" si="168"/>
        <v>12360.249952565611</v>
      </c>
      <c r="Q366" s="2">
        <f t="shared" si="169"/>
        <v>38292.287691586542</v>
      </c>
      <c r="R366" s="2">
        <f t="shared" si="170"/>
        <v>1673.6343921405519</v>
      </c>
      <c r="S366" s="2">
        <f t="shared" si="156"/>
        <v>0</v>
      </c>
      <c r="T366" s="2">
        <f t="shared" si="157"/>
        <v>0</v>
      </c>
      <c r="U366" s="2">
        <f t="shared" si="158"/>
        <v>0</v>
      </c>
      <c r="V366" s="2">
        <f t="shared" si="159"/>
        <v>0</v>
      </c>
      <c r="W366" s="2">
        <f t="shared" si="171"/>
        <v>20691.005986065458</v>
      </c>
      <c r="X366" s="2">
        <f t="shared" si="160"/>
        <v>1.8255795028834565</v>
      </c>
      <c r="Y366" s="2">
        <f t="shared" si="172"/>
        <v>0</v>
      </c>
      <c r="Z366" s="2">
        <f t="shared" si="161"/>
        <v>0</v>
      </c>
      <c r="AA366" s="2">
        <f t="shared" si="173"/>
        <v>64101.127152553992</v>
      </c>
      <c r="AB366" s="2">
        <f t="shared" si="162"/>
        <v>0.58927320158199437</v>
      </c>
      <c r="AC366" s="2"/>
      <c r="AD366" s="2">
        <f t="shared" si="163"/>
        <v>191.88761200000002</v>
      </c>
      <c r="AE366" s="2">
        <f t="shared" si="164"/>
        <v>-1.8479432756650305</v>
      </c>
      <c r="AF366" s="2">
        <f t="shared" si="165"/>
        <v>0.99896018565640654</v>
      </c>
      <c r="AG366" s="2">
        <f t="shared" si="150"/>
        <v>5.8498470068292611E-2</v>
      </c>
      <c r="AH366" s="2">
        <f t="shared" si="174"/>
        <v>3.2043781153269828E-2</v>
      </c>
      <c r="AI366" s="2">
        <f t="shared" si="175"/>
        <v>0.54777126847695501</v>
      </c>
      <c r="AJ366" s="2">
        <f t="shared" si="176"/>
        <v>9.9240724038337003E-2</v>
      </c>
      <c r="AK366" s="2">
        <f t="shared" si="166"/>
        <v>2371.4854060307043</v>
      </c>
      <c r="AL366" s="2">
        <f t="shared" si="177"/>
        <v>0.29344109022422959</v>
      </c>
      <c r="AM366" s="2">
        <f t="shared" si="167"/>
        <v>7338.4851117306898</v>
      </c>
      <c r="AN366" s="2">
        <f t="shared" si="178"/>
        <v>9.3305314248441924</v>
      </c>
      <c r="AO366">
        <f t="shared" si="179"/>
        <v>64.4140068435768</v>
      </c>
    </row>
    <row r="367" spans="9:41" x14ac:dyDescent="0.25">
      <c r="I367">
        <v>374</v>
      </c>
      <c r="J367" s="2">
        <f t="shared" si="151"/>
        <v>2390.8846557938591</v>
      </c>
      <c r="K367" s="2">
        <f t="shared" si="152"/>
        <v>7407.2140758514033</v>
      </c>
      <c r="L367" s="2">
        <f t="shared" si="153"/>
        <v>321.2833536</v>
      </c>
      <c r="M367" s="2">
        <f t="shared" si="154"/>
        <v>0</v>
      </c>
      <c r="N367" s="2">
        <f t="shared" si="155"/>
        <v>0</v>
      </c>
      <c r="O367">
        <v>374</v>
      </c>
      <c r="P367" s="2">
        <f t="shared" si="168"/>
        <v>12426.502634638473</v>
      </c>
      <c r="Q367" s="2">
        <f t="shared" si="169"/>
        <v>38498.622259272546</v>
      </c>
      <c r="R367" s="2">
        <f t="shared" si="170"/>
        <v>1669.8540560294218</v>
      </c>
      <c r="S367" s="2">
        <f t="shared" si="156"/>
        <v>0</v>
      </c>
      <c r="T367" s="2">
        <f t="shared" si="157"/>
        <v>0</v>
      </c>
      <c r="U367" s="2">
        <f t="shared" si="158"/>
        <v>0</v>
      </c>
      <c r="V367" s="2">
        <f t="shared" si="159"/>
        <v>0</v>
      </c>
      <c r="W367" s="2">
        <f t="shared" si="171"/>
        <v>20857.681897734077</v>
      </c>
      <c r="X367" s="2">
        <f t="shared" si="160"/>
        <v>1.8158463106925882</v>
      </c>
      <c r="Y367" s="2">
        <f t="shared" si="172"/>
        <v>0</v>
      </c>
      <c r="Z367" s="2">
        <f t="shared" si="161"/>
        <v>0</v>
      </c>
      <c r="AA367" s="2">
        <f t="shared" si="173"/>
        <v>64619.309245275253</v>
      </c>
      <c r="AB367" s="2">
        <f t="shared" si="162"/>
        <v>0.58611497346467301</v>
      </c>
      <c r="AC367" s="2"/>
      <c r="AD367" s="2">
        <f t="shared" si="163"/>
        <v>192.40205600000002</v>
      </c>
      <c r="AE367" s="2">
        <f t="shared" si="164"/>
        <v>-1.8514255483428179</v>
      </c>
      <c r="AF367" s="2">
        <f t="shared" si="165"/>
        <v>0.99895626446760166</v>
      </c>
      <c r="AG367" s="2">
        <f t="shared" ref="AG367:AG430" si="180">$E$7/(0.5*$E$4*AD367*AD367*$E$8)</f>
        <v>5.818606224178189E-2</v>
      </c>
      <c r="AH367" s="2">
        <f t="shared" si="174"/>
        <v>3.2043495035430025E-2</v>
      </c>
      <c r="AI367" s="2">
        <f t="shared" si="175"/>
        <v>0.5507073996909938</v>
      </c>
      <c r="AJ367" s="2">
        <f t="shared" si="176"/>
        <v>9.9242152789301943E-2</v>
      </c>
      <c r="AK367" s="2">
        <f t="shared" si="166"/>
        <v>2390.6101965735543</v>
      </c>
      <c r="AL367" s="2">
        <f t="shared" si="177"/>
        <v>0.27445922030469516</v>
      </c>
      <c r="AM367" s="2">
        <f t="shared" si="167"/>
        <v>7397.6661593166318</v>
      </c>
      <c r="AN367" s="2">
        <f t="shared" si="178"/>
        <v>9.5479165347714563</v>
      </c>
      <c r="AO367">
        <f t="shared" si="179"/>
        <v>64.586121858481974</v>
      </c>
    </row>
    <row r="368" spans="9:41" x14ac:dyDescent="0.25">
      <c r="I368">
        <v>375</v>
      </c>
      <c r="J368" s="2">
        <f t="shared" si="151"/>
        <v>2410.0936474985174</v>
      </c>
      <c r="K368" s="2">
        <f t="shared" si="152"/>
        <v>7466.9324392727221</v>
      </c>
      <c r="L368" s="2">
        <f t="shared" si="153"/>
        <v>321.41627333243304</v>
      </c>
      <c r="M368" s="2">
        <f t="shared" si="154"/>
        <v>0</v>
      </c>
      <c r="N368" s="2">
        <f t="shared" si="155"/>
        <v>0</v>
      </c>
      <c r="O368">
        <v>375</v>
      </c>
      <c r="P368" s="2">
        <f t="shared" si="168"/>
        <v>12492.936827583526</v>
      </c>
      <c r="Q368" s="2">
        <f t="shared" si="169"/>
        <v>38705.514765573302</v>
      </c>
      <c r="R368" s="2">
        <f t="shared" si="170"/>
        <v>1666.0901132481306</v>
      </c>
      <c r="S368" s="2">
        <f t="shared" si="156"/>
        <v>0</v>
      </c>
      <c r="T368" s="2">
        <f t="shared" si="157"/>
        <v>0</v>
      </c>
      <c r="U368" s="2">
        <f t="shared" si="158"/>
        <v>0</v>
      </c>
      <c r="V368" s="2">
        <f t="shared" si="159"/>
        <v>0</v>
      </c>
      <c r="W368" s="2">
        <f t="shared" si="171"/>
        <v>21025.257961088308</v>
      </c>
      <c r="X368" s="2">
        <f t="shared" si="160"/>
        <v>1.8061901116876624</v>
      </c>
      <c r="Y368" s="2">
        <f t="shared" si="172"/>
        <v>0</v>
      </c>
      <c r="Z368" s="2">
        <f t="shared" si="161"/>
        <v>0</v>
      </c>
      <c r="AA368" s="2">
        <f t="shared" si="173"/>
        <v>65140.282360676989</v>
      </c>
      <c r="AB368" s="2">
        <f t="shared" si="162"/>
        <v>0.58298201433533559</v>
      </c>
      <c r="AC368" s="2"/>
      <c r="AD368" s="2">
        <f t="shared" si="163"/>
        <v>192.91650000000001</v>
      </c>
      <c r="AE368" s="2">
        <f t="shared" si="164"/>
        <v>-1.8548800000000001</v>
      </c>
      <c r="AF368" s="2">
        <f t="shared" si="165"/>
        <v>0.99895236732271042</v>
      </c>
      <c r="AG368" s="2">
        <f t="shared" si="180"/>
        <v>5.7876150344046105E-2</v>
      </c>
      <c r="AH368" s="2">
        <f t="shared" si="174"/>
        <v>3.204322179018463E-2</v>
      </c>
      <c r="AI368" s="2">
        <f t="shared" si="175"/>
        <v>0.55365157495277351</v>
      </c>
      <c r="AJ368" s="2">
        <f t="shared" si="176"/>
        <v>9.9243580712210927E-2</v>
      </c>
      <c r="AK368" s="2">
        <f t="shared" si="166"/>
        <v>2409.8375326651717</v>
      </c>
      <c r="AL368" s="2">
        <f t="shared" si="177"/>
        <v>0.25611483334559754</v>
      </c>
      <c r="AM368" s="2">
        <f t="shared" si="167"/>
        <v>7457.164530796279</v>
      </c>
      <c r="AN368" s="2">
        <f t="shared" si="178"/>
        <v>9.7679084764428374</v>
      </c>
      <c r="AO368">
        <f t="shared" si="179"/>
        <v>64.758259804545105</v>
      </c>
    </row>
    <row r="369" spans="9:41" x14ac:dyDescent="0.25">
      <c r="I369">
        <v>376</v>
      </c>
      <c r="J369" s="2">
        <f t="shared" si="151"/>
        <v>2429.4060960132956</v>
      </c>
      <c r="K369" s="2">
        <f t="shared" si="152"/>
        <v>7526.9715860331471</v>
      </c>
      <c r="L369" s="2">
        <f t="shared" si="153"/>
        <v>321.54847132955263</v>
      </c>
      <c r="M369" s="2">
        <f t="shared" si="154"/>
        <v>0</v>
      </c>
      <c r="N369" s="2">
        <f t="shared" si="155"/>
        <v>0</v>
      </c>
      <c r="O369">
        <v>376</v>
      </c>
      <c r="P369" s="2">
        <f t="shared" si="168"/>
        <v>12559.552498556257</v>
      </c>
      <c r="Q369" s="2">
        <f t="shared" si="169"/>
        <v>38912.965166696114</v>
      </c>
      <c r="R369" s="2">
        <f t="shared" si="170"/>
        <v>1662.3424602092239</v>
      </c>
      <c r="S369" s="2">
        <f t="shared" si="156"/>
        <v>0</v>
      </c>
      <c r="T369" s="2">
        <f t="shared" si="157"/>
        <v>0</v>
      </c>
      <c r="U369" s="2">
        <f t="shared" si="158"/>
        <v>0</v>
      </c>
      <c r="V369" s="2">
        <f t="shared" si="159"/>
        <v>0</v>
      </c>
      <c r="W369" s="2">
        <f t="shared" si="171"/>
        <v>21193.736564525519</v>
      </c>
      <c r="X369" s="2">
        <f t="shared" si="160"/>
        <v>1.7966101074472074</v>
      </c>
      <c r="Y369" s="2">
        <f t="shared" si="172"/>
        <v>0</v>
      </c>
      <c r="Z369" s="2">
        <f t="shared" si="161"/>
        <v>0</v>
      </c>
      <c r="AA369" s="2">
        <f t="shared" si="173"/>
        <v>65664.05393681959</v>
      </c>
      <c r="AB369" s="2">
        <f t="shared" si="162"/>
        <v>0.57987405655819979</v>
      </c>
      <c r="AC369" s="2"/>
      <c r="AD369" s="2">
        <f t="shared" si="163"/>
        <v>193.43094400000001</v>
      </c>
      <c r="AE369" s="2">
        <f t="shared" si="164"/>
        <v>-1.8583069262109553</v>
      </c>
      <c r="AF369" s="2">
        <f t="shared" si="165"/>
        <v>0.99894849406268715</v>
      </c>
      <c r="AG369" s="2">
        <f t="shared" si="180"/>
        <v>5.7568707857992056E-2</v>
      </c>
      <c r="AH369" s="2">
        <f t="shared" si="174"/>
        <v>3.2042961140740255E-2</v>
      </c>
      <c r="AI369" s="2">
        <f t="shared" si="175"/>
        <v>0.55660379280671746</v>
      </c>
      <c r="AJ369" s="2">
        <f t="shared" si="176"/>
        <v>9.9245007675828209E-2</v>
      </c>
      <c r="AK369" s="2">
        <f t="shared" si="166"/>
        <v>2429.1676884915169</v>
      </c>
      <c r="AL369" s="2">
        <f t="shared" si="177"/>
        <v>0.23840752177863503</v>
      </c>
      <c r="AM369" s="2">
        <f t="shared" si="167"/>
        <v>7516.9810746292414</v>
      </c>
      <c r="AN369" s="2">
        <f t="shared" si="178"/>
        <v>9.9905114039057636</v>
      </c>
      <c r="AO369">
        <f t="shared" si="179"/>
        <v>64.930420329005145</v>
      </c>
    </row>
    <row r="370" spans="9:41" x14ac:dyDescent="0.25">
      <c r="I370">
        <v>377</v>
      </c>
      <c r="J370" s="2">
        <f t="shared" si="151"/>
        <v>2448.8222751333678</v>
      </c>
      <c r="K370" s="2">
        <f t="shared" si="152"/>
        <v>7587.3323687687143</v>
      </c>
      <c r="L370" s="2">
        <f t="shared" si="153"/>
        <v>321.67995280714428</v>
      </c>
      <c r="M370" s="2">
        <f t="shared" si="154"/>
        <v>0</v>
      </c>
      <c r="N370" s="2">
        <f t="shared" si="155"/>
        <v>0</v>
      </c>
      <c r="O370">
        <v>377</v>
      </c>
      <c r="P370" s="2">
        <f t="shared" si="168"/>
        <v>12626.349615147165</v>
      </c>
      <c r="Q370" s="2">
        <f t="shared" si="169"/>
        <v>39120.97341942833</v>
      </c>
      <c r="R370" s="2">
        <f t="shared" si="170"/>
        <v>1658.6109941791667</v>
      </c>
      <c r="S370" s="2">
        <f t="shared" si="156"/>
        <v>0</v>
      </c>
      <c r="T370" s="2">
        <f t="shared" si="157"/>
        <v>0</v>
      </c>
      <c r="U370" s="2">
        <f t="shared" si="158"/>
        <v>0</v>
      </c>
      <c r="V370" s="2">
        <f t="shared" si="159"/>
        <v>0</v>
      </c>
      <c r="W370" s="2">
        <f t="shared" si="171"/>
        <v>21363.120096589479</v>
      </c>
      <c r="X370" s="2">
        <f t="shared" si="160"/>
        <v>1.787105509643929</v>
      </c>
      <c r="Y370" s="2">
        <f t="shared" si="172"/>
        <v>0</v>
      </c>
      <c r="Z370" s="2">
        <f t="shared" si="161"/>
        <v>0</v>
      </c>
      <c r="AA370" s="2">
        <f t="shared" si="173"/>
        <v>66190.631411958675</v>
      </c>
      <c r="AB370" s="2">
        <f t="shared" si="162"/>
        <v>0.57679083600496284</v>
      </c>
      <c r="AC370" s="2"/>
      <c r="AD370" s="2">
        <f t="shared" si="163"/>
        <v>193.94538800000001</v>
      </c>
      <c r="AE370" s="2">
        <f t="shared" si="164"/>
        <v>-1.8617066186351836</v>
      </c>
      <c r="AF370" s="2">
        <f t="shared" si="165"/>
        <v>0.9989446445290654</v>
      </c>
      <c r="AG370" s="2">
        <f t="shared" si="180"/>
        <v>5.7263708617745032E-2</v>
      </c>
      <c r="AH370" s="2">
        <f t="shared" si="174"/>
        <v>3.2042712816186508E-2</v>
      </c>
      <c r="AI370" s="2">
        <f t="shared" si="175"/>
        <v>0.55956405181652913</v>
      </c>
      <c r="AJ370" s="2">
        <f t="shared" si="176"/>
        <v>9.924643355287309E-2</v>
      </c>
      <c r="AK370" s="2">
        <f t="shared" si="166"/>
        <v>2448.6009382385478</v>
      </c>
      <c r="AL370" s="2">
        <f t="shared" si="177"/>
        <v>0.22133689481997268</v>
      </c>
      <c r="AM370" s="2">
        <f t="shared" si="167"/>
        <v>7577.1166392751275</v>
      </c>
      <c r="AN370" s="2">
        <f t="shared" si="178"/>
        <v>10.215729493586958</v>
      </c>
      <c r="AO370">
        <f t="shared" si="179"/>
        <v>65.102603085086841</v>
      </c>
    </row>
    <row r="371" spans="9:41" x14ac:dyDescent="0.25">
      <c r="I371">
        <v>378</v>
      </c>
      <c r="J371" s="2">
        <f t="shared" si="151"/>
        <v>2468.3424586704723</v>
      </c>
      <c r="K371" s="2">
        <f t="shared" si="152"/>
        <v>7648.0156401375389</v>
      </c>
      <c r="L371" s="2">
        <f t="shared" si="153"/>
        <v>321.81072293396238</v>
      </c>
      <c r="M371" s="2">
        <f t="shared" si="154"/>
        <v>0</v>
      </c>
      <c r="N371" s="2">
        <f t="shared" si="155"/>
        <v>0</v>
      </c>
      <c r="O371">
        <v>378</v>
      </c>
      <c r="P371" s="2">
        <f t="shared" si="168"/>
        <v>12693.328145374888</v>
      </c>
      <c r="Q371" s="2">
        <f t="shared" si="169"/>
        <v>39329.539481128108</v>
      </c>
      <c r="R371" s="2">
        <f t="shared" si="170"/>
        <v>1654.8956132696976</v>
      </c>
      <c r="S371" s="2">
        <f t="shared" si="156"/>
        <v>0</v>
      </c>
      <c r="T371" s="2">
        <f t="shared" si="157"/>
        <v>0</v>
      </c>
      <c r="U371" s="2">
        <f t="shared" si="158"/>
        <v>0</v>
      </c>
      <c r="V371" s="2">
        <f t="shared" si="159"/>
        <v>0</v>
      </c>
      <c r="W371" s="2">
        <f t="shared" si="171"/>
        <v>21533.410945968462</v>
      </c>
      <c r="X371" s="2">
        <f t="shared" si="160"/>
        <v>1.7776755398970718</v>
      </c>
      <c r="Y371" s="2">
        <f t="shared" si="172"/>
        <v>0</v>
      </c>
      <c r="Z371" s="2">
        <f t="shared" si="161"/>
        <v>0</v>
      </c>
      <c r="AA371" s="2">
        <f t="shared" si="173"/>
        <v>66720.022224542467</v>
      </c>
      <c r="AB371" s="2">
        <f t="shared" si="162"/>
        <v>0.57373209200040098</v>
      </c>
      <c r="AC371" s="2"/>
      <c r="AD371" s="2">
        <f t="shared" si="163"/>
        <v>194.45983200000001</v>
      </c>
      <c r="AE371" s="2">
        <f t="shared" si="164"/>
        <v>-1.8650793650793651</v>
      </c>
      <c r="AF371" s="2">
        <f t="shared" si="165"/>
        <v>0.99894081856397754</v>
      </c>
      <c r="AG371" s="2">
        <f t="shared" si="180"/>
        <v>5.6961126803081401E-2</v>
      </c>
      <c r="AH371" s="2">
        <f t="shared" si="174"/>
        <v>3.2042476551361838E-2</v>
      </c>
      <c r="AI371" s="2">
        <f t="shared" si="175"/>
        <v>0.56253235056488471</v>
      </c>
      <c r="AJ371" s="2">
        <f t="shared" si="176"/>
        <v>9.9247858219916357E-2</v>
      </c>
      <c r="AK371" s="2">
        <f t="shared" si="166"/>
        <v>2468.1375560922243</v>
      </c>
      <c r="AL371" s="2">
        <f t="shared" si="177"/>
        <v>0.20490257824823135</v>
      </c>
      <c r="AM371" s="2">
        <f t="shared" si="167"/>
        <v>7637.5720731935426</v>
      </c>
      <c r="AN371" s="2">
        <f t="shared" si="178"/>
        <v>10.443566943996398</v>
      </c>
      <c r="AO371">
        <f t="shared" si="179"/>
        <v>65.274807731886185</v>
      </c>
    </row>
    <row r="372" spans="9:41" x14ac:dyDescent="0.25">
      <c r="I372">
        <v>379</v>
      </c>
      <c r="J372" s="2">
        <f t="shared" si="151"/>
        <v>2487.9669204526917</v>
      </c>
      <c r="K372" s="2">
        <f t="shared" si="152"/>
        <v>7709.0222528195363</v>
      </c>
      <c r="L372" s="2">
        <f t="shared" si="153"/>
        <v>321.94078683223762</v>
      </c>
      <c r="M372" s="2">
        <f t="shared" si="154"/>
        <v>0</v>
      </c>
      <c r="N372" s="2">
        <f t="shared" si="155"/>
        <v>0</v>
      </c>
      <c r="O372">
        <v>379</v>
      </c>
      <c r="P372" s="2">
        <f t="shared" si="168"/>
        <v>12760.488057679422</v>
      </c>
      <c r="Q372" s="2">
        <f t="shared" si="169"/>
        <v>39538.663309715463</v>
      </c>
      <c r="R372" s="2">
        <f t="shared" si="170"/>
        <v>1651.1962164292772</v>
      </c>
      <c r="S372" s="2">
        <f t="shared" si="156"/>
        <v>0</v>
      </c>
      <c r="T372" s="2">
        <f t="shared" si="157"/>
        <v>0</v>
      </c>
      <c r="U372" s="2">
        <f t="shared" si="158"/>
        <v>0</v>
      </c>
      <c r="V372" s="2">
        <f t="shared" si="159"/>
        <v>0</v>
      </c>
      <c r="W372" s="2">
        <f t="shared" si="171"/>
        <v>21704.61150149332</v>
      </c>
      <c r="X372" s="2">
        <f t="shared" si="160"/>
        <v>1.7683194296271707</v>
      </c>
      <c r="Y372" s="2">
        <f t="shared" si="172"/>
        <v>0</v>
      </c>
      <c r="Z372" s="2">
        <f t="shared" si="161"/>
        <v>0</v>
      </c>
      <c r="AA372" s="2">
        <f t="shared" si="173"/>
        <v>67252.233813209357</v>
      </c>
      <c r="AB372" s="2">
        <f t="shared" si="162"/>
        <v>0.57069756726893217</v>
      </c>
      <c r="AC372" s="2"/>
      <c r="AD372" s="2">
        <f t="shared" si="163"/>
        <v>194.974276</v>
      </c>
      <c r="AE372" s="2">
        <f t="shared" si="164"/>
        <v>-1.8684254495582739</v>
      </c>
      <c r="AF372" s="2">
        <f t="shared" si="165"/>
        <v>0.99893701601017237</v>
      </c>
      <c r="AG372" s="2">
        <f t="shared" si="180"/>
        <v>5.6660936933963728E-2</v>
      </c>
      <c r="AH372" s="2">
        <f t="shared" si="174"/>
        <v>3.2042252086722831E-2</v>
      </c>
      <c r="AI372" s="2">
        <f t="shared" si="175"/>
        <v>0.56550868765313422</v>
      </c>
      <c r="AJ372" s="2">
        <f t="shared" si="176"/>
        <v>9.924928155727962E-2</v>
      </c>
      <c r="AK372" s="2">
        <f t="shared" si="166"/>
        <v>2487.7778162385057</v>
      </c>
      <c r="AL372" s="2">
        <f t="shared" si="177"/>
        <v>0.18910421418598203</v>
      </c>
      <c r="AM372" s="2">
        <f t="shared" si="167"/>
        <v>7698.3482248441005</v>
      </c>
      <c r="AN372" s="2">
        <f t="shared" si="178"/>
        <v>10.674027975436003</v>
      </c>
      <c r="AO372">
        <f t="shared" si="179"/>
        <v>65.447033934258187</v>
      </c>
    </row>
    <row r="373" spans="9:41" x14ac:dyDescent="0.25">
      <c r="I373">
        <v>380</v>
      </c>
      <c r="J373" s="2">
        <f t="shared" si="151"/>
        <v>2507.6959343242361</v>
      </c>
      <c r="K373" s="2">
        <f t="shared" si="152"/>
        <v>7770.3530595161201</v>
      </c>
      <c r="L373" s="2">
        <f t="shared" si="153"/>
        <v>322.07014957817916</v>
      </c>
      <c r="M373" s="2">
        <f t="shared" si="154"/>
        <v>0</v>
      </c>
      <c r="N373" s="2">
        <f t="shared" si="155"/>
        <v>0</v>
      </c>
      <c r="O373">
        <v>380</v>
      </c>
      <c r="P373" s="2">
        <f t="shared" si="168"/>
        <v>12827.829320915478</v>
      </c>
      <c r="Q373" s="2">
        <f t="shared" si="169"/>
        <v>39748.344863663333</v>
      </c>
      <c r="R373" s="2">
        <f t="shared" si="170"/>
        <v>1647.5127034346492</v>
      </c>
      <c r="S373" s="2">
        <f t="shared" si="156"/>
        <v>0</v>
      </c>
      <c r="T373" s="2">
        <f t="shared" si="157"/>
        <v>0</v>
      </c>
      <c r="U373" s="2">
        <f t="shared" si="158"/>
        <v>0</v>
      </c>
      <c r="V373" s="2">
        <f t="shared" si="159"/>
        <v>0</v>
      </c>
      <c r="W373" s="2">
        <f t="shared" si="171"/>
        <v>21876.724152135615</v>
      </c>
      <c r="X373" s="2">
        <f t="shared" si="160"/>
        <v>1.7590364199131421</v>
      </c>
      <c r="Y373" s="2">
        <f t="shared" si="172"/>
        <v>0</v>
      </c>
      <c r="Z373" s="2">
        <f t="shared" si="161"/>
        <v>0</v>
      </c>
      <c r="AA373" s="2">
        <f t="shared" si="173"/>
        <v>67787.273616785329</v>
      </c>
      <c r="AB373" s="2">
        <f t="shared" si="162"/>
        <v>0.56768700788212823</v>
      </c>
      <c r="AC373" s="2"/>
      <c r="AD373" s="2">
        <f t="shared" si="163"/>
        <v>195.48872</v>
      </c>
      <c r="AE373" s="2">
        <f t="shared" si="164"/>
        <v>-1.8717451523545707</v>
      </c>
      <c r="AF373" s="2">
        <f t="shared" si="165"/>
        <v>0.9989332367110324</v>
      </c>
      <c r="AG373" s="2">
        <f t="shared" si="180"/>
        <v>5.6363113865176478E-2</v>
      </c>
      <c r="AH373" s="2">
        <f t="shared" si="174"/>
        <v>3.2042039168216643E-2</v>
      </c>
      <c r="AI373" s="2">
        <f t="shared" si="175"/>
        <v>0.56849306170100677</v>
      </c>
      <c r="AJ373" s="2">
        <f t="shared" si="176"/>
        <v>9.9250703448937105E-2</v>
      </c>
      <c r="AK373" s="2">
        <f t="shared" si="166"/>
        <v>2507.5219928633514</v>
      </c>
      <c r="AL373" s="2">
        <f t="shared" si="177"/>
        <v>0.17394146088469251</v>
      </c>
      <c r="AM373" s="2">
        <f t="shared" si="167"/>
        <v>7759.4459426864069</v>
      </c>
      <c r="AN373" s="2">
        <f t="shared" si="178"/>
        <v>10.9071168297129</v>
      </c>
      <c r="AO373">
        <f t="shared" si="179"/>
        <v>65.619281362707156</v>
      </c>
    </row>
    <row r="374" spans="9:41" x14ac:dyDescent="0.25">
      <c r="I374">
        <v>381</v>
      </c>
      <c r="J374" s="2">
        <f t="shared" si="151"/>
        <v>2527.5297741452332</v>
      </c>
      <c r="K374" s="2">
        <f t="shared" si="152"/>
        <v>7832.0089129499274</v>
      </c>
      <c r="L374" s="2">
        <f t="shared" si="153"/>
        <v>322.19881620246963</v>
      </c>
      <c r="M374" s="2">
        <f t="shared" si="154"/>
        <v>0</v>
      </c>
      <c r="N374" s="2">
        <f t="shared" si="155"/>
        <v>0</v>
      </c>
      <c r="O374">
        <v>381</v>
      </c>
      <c r="P374" s="2">
        <f t="shared" si="168"/>
        <v>12895.351904345958</v>
      </c>
      <c r="Q374" s="2">
        <f t="shared" si="169"/>
        <v>39958.584101988919</v>
      </c>
      <c r="R374" s="2">
        <f t="shared" si="170"/>
        <v>1643.8449748824955</v>
      </c>
      <c r="S374" s="2">
        <f t="shared" si="156"/>
        <v>0</v>
      </c>
      <c r="T374" s="2">
        <f t="shared" si="157"/>
        <v>0</v>
      </c>
      <c r="U374" s="2">
        <f t="shared" si="158"/>
        <v>0</v>
      </c>
      <c r="V374" s="2">
        <f t="shared" si="159"/>
        <v>0</v>
      </c>
      <c r="W374" s="2">
        <f t="shared" si="171"/>
        <v>22049.75128700574</v>
      </c>
      <c r="X374" s="2">
        <f t="shared" si="160"/>
        <v>1.7498257613516799</v>
      </c>
      <c r="Y374" s="2">
        <f t="shared" si="172"/>
        <v>0</v>
      </c>
      <c r="Z374" s="2">
        <f t="shared" si="161"/>
        <v>0</v>
      </c>
      <c r="AA374" s="2">
        <f t="shared" si="173"/>
        <v>68325.149074281493</v>
      </c>
      <c r="AB374" s="2">
        <f t="shared" si="162"/>
        <v>0.56470016320715566</v>
      </c>
      <c r="AC374" s="2"/>
      <c r="AD374" s="2">
        <f t="shared" si="163"/>
        <v>196.003164</v>
      </c>
      <c r="AE374" s="2">
        <f t="shared" si="164"/>
        <v>-1.8750387500775001</v>
      </c>
      <c r="AF374" s="2">
        <f t="shared" si="165"/>
        <v>0.99892948051058983</v>
      </c>
      <c r="AG374" s="2">
        <f t="shared" si="180"/>
        <v>5.606763278106023E-2</v>
      </c>
      <c r="AH374" s="2">
        <f t="shared" si="174"/>
        <v>3.2041837547156664E-2</v>
      </c>
      <c r="AI374" s="2">
        <f t="shared" si="175"/>
        <v>0.57148547134632133</v>
      </c>
      <c r="AJ374" s="2">
        <f t="shared" si="176"/>
        <v>9.9252123782420321E-2</v>
      </c>
      <c r="AK374" s="2">
        <f t="shared" si="166"/>
        <v>2527.37036015272</v>
      </c>
      <c r="AL374" s="2">
        <f t="shared" si="177"/>
        <v>0.1594139925130664</v>
      </c>
      <c r="AM374" s="2">
        <f t="shared" si="167"/>
        <v>7820.8660751800699</v>
      </c>
      <c r="AN374" s="2">
        <f t="shared" si="178"/>
        <v>11.142837769857184</v>
      </c>
      <c r="AO374">
        <f t="shared" si="179"/>
        <v>65.791549693279222</v>
      </c>
    </row>
    <row r="375" spans="9:41" x14ac:dyDescent="0.25">
      <c r="I375">
        <v>382</v>
      </c>
      <c r="J375" s="2">
        <f t="shared" si="151"/>
        <v>2547.4687137915212</v>
      </c>
      <c r="K375" s="2">
        <f t="shared" si="152"/>
        <v>7893.9906658645477</v>
      </c>
      <c r="L375" s="2">
        <f t="shared" si="153"/>
        <v>322.32679169075425</v>
      </c>
      <c r="M375" s="2">
        <f t="shared" si="154"/>
        <v>0</v>
      </c>
      <c r="N375" s="2">
        <f t="shared" si="155"/>
        <v>0</v>
      </c>
      <c r="O375">
        <v>382</v>
      </c>
      <c r="P375" s="2">
        <f t="shared" si="168"/>
        <v>12963.055777635565</v>
      </c>
      <c r="Q375" s="2">
        <f t="shared" si="169"/>
        <v>40169.380984245174</v>
      </c>
      <c r="R375" s="2">
        <f t="shared" si="170"/>
        <v>1640.1929321811929</v>
      </c>
      <c r="S375" s="2">
        <f t="shared" si="156"/>
        <v>0</v>
      </c>
      <c r="T375" s="2">
        <f t="shared" si="157"/>
        <v>0</v>
      </c>
      <c r="U375" s="2">
        <f t="shared" si="158"/>
        <v>0</v>
      </c>
      <c r="V375" s="2">
        <f t="shared" si="159"/>
        <v>0</v>
      </c>
      <c r="W375" s="2">
        <f t="shared" si="171"/>
        <v>22223.695295351183</v>
      </c>
      <c r="X375" s="2">
        <f t="shared" si="160"/>
        <v>1.7406867139189104</v>
      </c>
      <c r="Y375" s="2">
        <f t="shared" si="172"/>
        <v>0</v>
      </c>
      <c r="Z375" s="2">
        <f t="shared" si="161"/>
        <v>0</v>
      </c>
      <c r="AA375" s="2">
        <f t="shared" si="173"/>
        <v>68865.867624891718</v>
      </c>
      <c r="AB375" s="2">
        <f t="shared" si="162"/>
        <v>0.56173678585612419</v>
      </c>
      <c r="AC375" s="2"/>
      <c r="AD375" s="2">
        <f t="shared" si="163"/>
        <v>196.517608</v>
      </c>
      <c r="AE375" s="2">
        <f t="shared" si="164"/>
        <v>-1.8783065157205119</v>
      </c>
      <c r="AF375" s="2">
        <f t="shared" si="165"/>
        <v>0.99892574725354222</v>
      </c>
      <c r="AG375" s="2">
        <f t="shared" si="180"/>
        <v>5.5774469190342131E-2</v>
      </c>
      <c r="AH375" s="2">
        <f t="shared" si="174"/>
        <v>3.2041646980101188E-2</v>
      </c>
      <c r="AI375" s="2">
        <f t="shared" si="175"/>
        <v>0.57448591524470294</v>
      </c>
      <c r="AJ375" s="2">
        <f t="shared" si="176"/>
        <v>9.9253542448725043E-2</v>
      </c>
      <c r="AK375" s="2">
        <f t="shared" si="166"/>
        <v>2547.3231922925725</v>
      </c>
      <c r="AL375" s="2">
        <f t="shared" si="177"/>
        <v>0.14552149894869887</v>
      </c>
      <c r="AM375" s="2">
        <f t="shared" si="167"/>
        <v>7882.6094707847033</v>
      </c>
      <c r="AN375" s="2">
        <f t="shared" si="178"/>
        <v>11.38119507984414</v>
      </c>
      <c r="AO375">
        <f t="shared" si="179"/>
        <v>65.963838607457333</v>
      </c>
    </row>
    <row r="376" spans="9:41" x14ac:dyDescent="0.25">
      <c r="I376">
        <v>383</v>
      </c>
      <c r="J376" s="2">
        <f t="shared" si="151"/>
        <v>2567.513027154439</v>
      </c>
      <c r="K376" s="2">
        <f t="shared" si="152"/>
        <v>7956.2991710242286</v>
      </c>
      <c r="L376" s="2">
        <f t="shared" si="153"/>
        <v>322.45408098412383</v>
      </c>
      <c r="M376" s="2">
        <f t="shared" si="154"/>
        <v>0</v>
      </c>
      <c r="N376" s="2">
        <f t="shared" si="155"/>
        <v>0</v>
      </c>
      <c r="O376">
        <v>383</v>
      </c>
      <c r="P376" s="2">
        <f t="shared" si="168"/>
        <v>13030.940910844491</v>
      </c>
      <c r="Q376" s="2">
        <f t="shared" si="169"/>
        <v>40380.735470512322</v>
      </c>
      <c r="R376" s="2">
        <f t="shared" si="170"/>
        <v>1636.5564775426681</v>
      </c>
      <c r="S376" s="2">
        <f t="shared" si="156"/>
        <v>0</v>
      </c>
      <c r="T376" s="2">
        <f t="shared" si="157"/>
        <v>0</v>
      </c>
      <c r="U376" s="2">
        <f t="shared" si="158"/>
        <v>0</v>
      </c>
      <c r="V376" s="2">
        <f t="shared" si="159"/>
        <v>0</v>
      </c>
      <c r="W376" s="2">
        <f t="shared" si="171"/>
        <v>22398.558566554624</v>
      </c>
      <c r="X376" s="2">
        <f t="shared" si="160"/>
        <v>1.7316185468342873</v>
      </c>
      <c r="Y376" s="2">
        <f t="shared" si="172"/>
        <v>0</v>
      </c>
      <c r="Z376" s="2">
        <f t="shared" si="161"/>
        <v>0</v>
      </c>
      <c r="AA376" s="2">
        <f t="shared" si="173"/>
        <v>69409.436707990142</v>
      </c>
      <c r="AB376" s="2">
        <f t="shared" si="162"/>
        <v>0.55879663163633098</v>
      </c>
      <c r="AC376" s="2"/>
      <c r="AD376" s="2">
        <f t="shared" si="163"/>
        <v>197.03205199999999</v>
      </c>
      <c r="AE376" s="2">
        <f t="shared" si="164"/>
        <v>-1.8815487187178315</v>
      </c>
      <c r="AF376" s="2">
        <f t="shared" si="165"/>
        <v>0.99892203678526659</v>
      </c>
      <c r="AG376" s="2">
        <f t="shared" si="180"/>
        <v>5.5483598921060785E-2</v>
      </c>
      <c r="AH376" s="2">
        <f t="shared" si="174"/>
        <v>3.2041467228735139E-2</v>
      </c>
      <c r="AI376" s="2">
        <f t="shared" si="175"/>
        <v>0.57749439206930486</v>
      </c>
      <c r="AJ376" s="2">
        <f t="shared" si="176"/>
        <v>9.925495934222088E-2</v>
      </c>
      <c r="AK376" s="2">
        <f t="shared" si="166"/>
        <v>2567.380763468866</v>
      </c>
      <c r="AL376" s="2">
        <f t="shared" si="177"/>
        <v>0.13226368557300058</v>
      </c>
      <c r="AM376" s="2">
        <f t="shared" si="167"/>
        <v>7944.6769779599081</v>
      </c>
      <c r="AN376" s="2">
        <f t="shared" si="178"/>
        <v>11.622193064320811</v>
      </c>
      <c r="AO376">
        <f t="shared" si="179"/>
        <v>66.136147792058168</v>
      </c>
    </row>
    <row r="377" spans="9:41" x14ac:dyDescent="0.25">
      <c r="I377">
        <v>384</v>
      </c>
      <c r="J377" s="2">
        <f t="shared" si="151"/>
        <v>2587.6629881406297</v>
      </c>
      <c r="K377" s="2">
        <f t="shared" si="152"/>
        <v>8018.9352812136367</v>
      </c>
      <c r="L377" s="2">
        <f t="shared" si="153"/>
        <v>322.58068897959186</v>
      </c>
      <c r="M377" s="2">
        <f t="shared" si="154"/>
        <v>0</v>
      </c>
      <c r="N377" s="2">
        <f t="shared" si="155"/>
        <v>0</v>
      </c>
      <c r="O377">
        <v>384</v>
      </c>
      <c r="P377" s="2">
        <f t="shared" si="168"/>
        <v>13099.007274422269</v>
      </c>
      <c r="Q377" s="2">
        <f t="shared" si="169"/>
        <v>40592.647521389787</v>
      </c>
      <c r="R377" s="2">
        <f t="shared" si="170"/>
        <v>1632.9355139743502</v>
      </c>
      <c r="S377" s="2">
        <f t="shared" si="156"/>
        <v>0</v>
      </c>
      <c r="T377" s="2">
        <f t="shared" si="157"/>
        <v>0</v>
      </c>
      <c r="U377" s="2">
        <f t="shared" si="158"/>
        <v>0</v>
      </c>
      <c r="V377" s="2">
        <f t="shared" si="159"/>
        <v>0</v>
      </c>
      <c r="W377" s="2">
        <f t="shared" si="171"/>
        <v>22574.343490132283</v>
      </c>
      <c r="X377" s="2">
        <f t="shared" si="160"/>
        <v>1.7226205384266582</v>
      </c>
      <c r="Y377" s="2">
        <f t="shared" si="172"/>
        <v>0</v>
      </c>
      <c r="Z377" s="2">
        <f t="shared" si="161"/>
        <v>0</v>
      </c>
      <c r="AA377" s="2">
        <f t="shared" si="173"/>
        <v>69955.863763128989</v>
      </c>
      <c r="AB377" s="2">
        <f t="shared" si="162"/>
        <v>0.55587945950137541</v>
      </c>
      <c r="AC377" s="2"/>
      <c r="AD377" s="2">
        <f t="shared" si="163"/>
        <v>197.54649599999999</v>
      </c>
      <c r="AE377" s="2">
        <f t="shared" si="164"/>
        <v>-1.884765625</v>
      </c>
      <c r="AF377" s="2">
        <f t="shared" si="165"/>
        <v>0.99891834895183451</v>
      </c>
      <c r="AG377" s="2">
        <f t="shared" si="180"/>
        <v>5.5194998115583531E-2</v>
      </c>
      <c r="AH377" s="2">
        <f t="shared" si="174"/>
        <v>3.2041298059754621E-2</v>
      </c>
      <c r="AI377" s="2">
        <f t="shared" si="175"/>
        <v>0.580510900510534</v>
      </c>
      <c r="AJ377" s="2">
        <f t="shared" si="176"/>
        <v>9.9256374360563268E-2</v>
      </c>
      <c r="AK377" s="2">
        <f t="shared" si="166"/>
        <v>2587.5433478675604</v>
      </c>
      <c r="AL377" s="2">
        <f t="shared" si="177"/>
        <v>0.11964027306932594</v>
      </c>
      <c r="AM377" s="2">
        <f t="shared" si="167"/>
        <v>8007.0694451652998</v>
      </c>
      <c r="AN377" s="2">
        <f t="shared" si="178"/>
        <v>11.865836048336842</v>
      </c>
      <c r="AO377">
        <f t="shared" si="179"/>
        <v>66.30847693913168</v>
      </c>
    </row>
    <row r="378" spans="9:41" x14ac:dyDescent="0.25">
      <c r="I378">
        <v>385</v>
      </c>
      <c r="J378" s="2">
        <f t="shared" si="151"/>
        <v>2607.9188706718405</v>
      </c>
      <c r="K378" s="2">
        <f t="shared" si="152"/>
        <v>8081.8998492375677</v>
      </c>
      <c r="L378" s="2">
        <f t="shared" si="153"/>
        <v>322.70662053056515</v>
      </c>
      <c r="M378" s="2">
        <f t="shared" si="154"/>
        <v>0</v>
      </c>
      <c r="N378" s="2">
        <f t="shared" si="155"/>
        <v>0</v>
      </c>
      <c r="O378">
        <v>385</v>
      </c>
      <c r="P378" s="2">
        <f t="shared" si="168"/>
        <v>13167.254839201712</v>
      </c>
      <c r="Q378" s="2">
        <f t="shared" si="169"/>
        <v>40805.117097987961</v>
      </c>
      <c r="R378" s="2">
        <f t="shared" si="170"/>
        <v>1629.3299452712135</v>
      </c>
      <c r="S378" s="2">
        <f t="shared" si="156"/>
        <v>0</v>
      </c>
      <c r="T378" s="2">
        <f t="shared" si="157"/>
        <v>0</v>
      </c>
      <c r="U378" s="2">
        <f t="shared" si="158"/>
        <v>0</v>
      </c>
      <c r="V378" s="2">
        <f t="shared" si="159"/>
        <v>0</v>
      </c>
      <c r="W378" s="2">
        <f t="shared" si="171"/>
        <v>22751.052455732122</v>
      </c>
      <c r="X378" s="2">
        <f t="shared" si="160"/>
        <v>1.7136919760024951</v>
      </c>
      <c r="Y378" s="2">
        <f t="shared" si="172"/>
        <v>0</v>
      </c>
      <c r="Z378" s="2">
        <f t="shared" si="161"/>
        <v>0</v>
      </c>
      <c r="AA378" s="2">
        <f t="shared" si="173"/>
        <v>70505.156230036126</v>
      </c>
      <c r="AB378" s="2">
        <f t="shared" si="162"/>
        <v>0.55298503150313538</v>
      </c>
      <c r="AC378" s="2"/>
      <c r="AD378" s="2">
        <f t="shared" si="163"/>
        <v>198.06094000000002</v>
      </c>
      <c r="AE378" s="2">
        <f t="shared" si="164"/>
        <v>-1.8879574970484063</v>
      </c>
      <c r="AF378" s="2">
        <f t="shared" si="165"/>
        <v>0.998914683600023</v>
      </c>
      <c r="AG378" s="2">
        <f t="shared" si="180"/>
        <v>5.490864322571417E-2</v>
      </c>
      <c r="AH378" s="2">
        <f t="shared" si="174"/>
        <v>3.2041139244754359E-2</v>
      </c>
      <c r="AI378" s="2">
        <f t="shared" si="175"/>
        <v>0.58353543927578289</v>
      </c>
      <c r="AJ378" s="2">
        <f t="shared" si="176"/>
        <v>9.9257787404607653E-2</v>
      </c>
      <c r="AK378" s="2">
        <f t="shared" si="166"/>
        <v>2607.8112196746165</v>
      </c>
      <c r="AL378" s="2">
        <f t="shared" si="177"/>
        <v>0.10765099722424566</v>
      </c>
      <c r="AM378" s="2">
        <f t="shared" si="167"/>
        <v>8069.7877208604878</v>
      </c>
      <c r="AN378" s="2">
        <f t="shared" si="178"/>
        <v>12.112128377079493</v>
      </c>
      <c r="AO378">
        <f t="shared" si="179"/>
        <v>66.480825745862418</v>
      </c>
    </row>
    <row r="379" spans="9:41" x14ac:dyDescent="0.25">
      <c r="I379">
        <v>386</v>
      </c>
      <c r="J379" s="2">
        <f t="shared" si="151"/>
        <v>2628.2809486847241</v>
      </c>
      <c r="K379" s="2">
        <f t="shared" si="152"/>
        <v>8145.1937279206886</v>
      </c>
      <c r="L379" s="2">
        <f t="shared" si="153"/>
        <v>322.8318804473094</v>
      </c>
      <c r="M379" s="2">
        <f t="shared" si="154"/>
        <v>0</v>
      </c>
      <c r="N379" s="2">
        <f t="shared" si="155"/>
        <v>0</v>
      </c>
      <c r="O379">
        <v>386</v>
      </c>
      <c r="P379" s="2">
        <f t="shared" si="168"/>
        <v>13235.683576392952</v>
      </c>
      <c r="Q379" s="2">
        <f t="shared" si="169"/>
        <v>41018.144161920332</v>
      </c>
      <c r="R379" s="2">
        <f t="shared" si="170"/>
        <v>1625.7396760079255</v>
      </c>
      <c r="S379" s="2">
        <f t="shared" si="156"/>
        <v>0</v>
      </c>
      <c r="T379" s="2">
        <f t="shared" si="157"/>
        <v>0</v>
      </c>
      <c r="U379" s="2">
        <f t="shared" si="158"/>
        <v>0</v>
      </c>
      <c r="V379" s="2">
        <f t="shared" si="159"/>
        <v>0</v>
      </c>
      <c r="W379" s="2">
        <f t="shared" si="171"/>
        <v>22928.687853132153</v>
      </c>
      <c r="X379" s="2">
        <f t="shared" si="160"/>
        <v>1.7048321557162378</v>
      </c>
      <c r="Y379" s="2">
        <f t="shared" si="172"/>
        <v>0</v>
      </c>
      <c r="Z379" s="2">
        <f t="shared" si="161"/>
        <v>0</v>
      </c>
      <c r="AA379" s="2">
        <f t="shared" si="173"/>
        <v>71057.321548612716</v>
      </c>
      <c r="AB379" s="2">
        <f t="shared" si="162"/>
        <v>0.55011311274458197</v>
      </c>
      <c r="AC379" s="2"/>
      <c r="AD379" s="2">
        <f t="shared" si="163"/>
        <v>198.57538400000001</v>
      </c>
      <c r="AE379" s="2">
        <f t="shared" si="164"/>
        <v>-1.891124593948831</v>
      </c>
      <c r="AF379" s="2">
        <f t="shared" si="165"/>
        <v>0.99891104057732916</v>
      </c>
      <c r="AG379" s="2">
        <f t="shared" si="180"/>
        <v>5.4624511007889363E-2</v>
      </c>
      <c r="AH379" s="2">
        <f t="shared" si="174"/>
        <v>3.2040990560117867E-2</v>
      </c>
      <c r="AI379" s="2">
        <f t="shared" si="175"/>
        <v>0.5865680070891659</v>
      </c>
      <c r="AJ379" s="2">
        <f t="shared" si="176"/>
        <v>9.9259198378326099E-2</v>
      </c>
      <c r="AK379" s="2">
        <f t="shared" si="166"/>
        <v>2628.1846530759922</v>
      </c>
      <c r="AL379" s="2">
        <f t="shared" si="177"/>
        <v>9.6295608731911231E-2</v>
      </c>
      <c r="AM379" s="2">
        <f t="shared" si="167"/>
        <v>8132.8326535050755</v>
      </c>
      <c r="AN379" s="2">
        <f t="shared" si="178"/>
        <v>12.361074415612759</v>
      </c>
      <c r="AO379">
        <f t="shared" si="179"/>
        <v>66.653193914473064</v>
      </c>
    </row>
    <row r="380" spans="9:41" x14ac:dyDescent="0.25">
      <c r="I380">
        <v>387</v>
      </c>
      <c r="J380" s="2">
        <f t="shared" si="151"/>
        <v>2648.7494961306484</v>
      </c>
      <c r="K380" s="2">
        <f t="shared" si="152"/>
        <v>8208.8177701072982</v>
      </c>
      <c r="L380" s="2">
        <f t="shared" si="153"/>
        <v>322.95647349740824</v>
      </c>
      <c r="M380" s="2">
        <f t="shared" si="154"/>
        <v>0</v>
      </c>
      <c r="N380" s="2">
        <f t="shared" si="155"/>
        <v>0</v>
      </c>
      <c r="O380">
        <v>387</v>
      </c>
      <c r="P380" s="2">
        <f t="shared" si="168"/>
        <v>13304.293457577594</v>
      </c>
      <c r="Q380" s="2">
        <f t="shared" si="169"/>
        <v>41231.728675295744</v>
      </c>
      <c r="R380" s="2">
        <f t="shared" si="170"/>
        <v>1622.1646115310737</v>
      </c>
      <c r="S380" s="2">
        <f t="shared" si="156"/>
        <v>0</v>
      </c>
      <c r="T380" s="2">
        <f t="shared" si="157"/>
        <v>0</v>
      </c>
      <c r="U380" s="2">
        <f t="shared" si="158"/>
        <v>0</v>
      </c>
      <c r="V380" s="2">
        <f t="shared" si="159"/>
        <v>0</v>
      </c>
      <c r="W380" s="2">
        <f t="shared" si="171"/>
        <v>23107.252072238753</v>
      </c>
      <c r="X380" s="2">
        <f t="shared" si="160"/>
        <v>1.6960403824427135</v>
      </c>
      <c r="Y380" s="2">
        <f t="shared" si="172"/>
        <v>0</v>
      </c>
      <c r="Z380" s="2">
        <f t="shared" si="161"/>
        <v>0</v>
      </c>
      <c r="AA380" s="2">
        <f t="shared" si="173"/>
        <v>71612.367158931229</v>
      </c>
      <c r="AB380" s="2">
        <f t="shared" si="162"/>
        <v>0.54726347133341846</v>
      </c>
      <c r="AC380" s="2"/>
      <c r="AD380" s="2">
        <f t="shared" si="163"/>
        <v>199.08982800000001</v>
      </c>
      <c r="AE380" s="2">
        <f t="shared" si="164"/>
        <v>-1.894267171444024</v>
      </c>
      <c r="AF380" s="2">
        <f t="shared" si="165"/>
        <v>0.99890741973198016</v>
      </c>
      <c r="AG380" s="2">
        <f t="shared" si="180"/>
        <v>5.4342578518461651E-2</v>
      </c>
      <c r="AH380" s="2">
        <f t="shared" si="174"/>
        <v>3.2040851786910289E-2</v>
      </c>
      <c r="AI380" s="2">
        <f t="shared" si="175"/>
        <v>0.58960860269126059</v>
      </c>
      <c r="AJ380" s="2">
        <f t="shared" si="176"/>
        <v>9.9260607188726022E-2</v>
      </c>
      <c r="AK380" s="2">
        <f t="shared" si="166"/>
        <v>2648.6639222576468</v>
      </c>
      <c r="AL380" s="2">
        <f t="shared" si="177"/>
        <v>8.5573873001446255E-2</v>
      </c>
      <c r="AM380" s="2">
        <f t="shared" si="167"/>
        <v>8196.2050915586769</v>
      </c>
      <c r="AN380" s="2">
        <f t="shared" si="178"/>
        <v>12.612678548620657</v>
      </c>
      <c r="AO380">
        <f t="shared" si="179"/>
        <v>66.825581152129956</v>
      </c>
    </row>
    <row r="381" spans="9:41" x14ac:dyDescent="0.25">
      <c r="I381">
        <v>388</v>
      </c>
      <c r="J381" s="2">
        <f t="shared" si="151"/>
        <v>2669.3247869755064</v>
      </c>
      <c r="K381" s="2">
        <f t="shared" si="152"/>
        <v>8272.7728286610491</v>
      </c>
      <c r="L381" s="2">
        <f t="shared" si="153"/>
        <v>323.08040440621699</v>
      </c>
      <c r="M381" s="2">
        <f t="shared" si="154"/>
        <v>0</v>
      </c>
      <c r="N381" s="2">
        <f t="shared" si="155"/>
        <v>0</v>
      </c>
      <c r="O381">
        <v>388</v>
      </c>
      <c r="P381" s="2">
        <f t="shared" si="168"/>
        <v>13373.084454702985</v>
      </c>
      <c r="Q381" s="2">
        <f t="shared" si="169"/>
        <v>41445.87060071063</v>
      </c>
      <c r="R381" s="2">
        <f t="shared" si="170"/>
        <v>1618.6046579514939</v>
      </c>
      <c r="S381" s="2">
        <f t="shared" si="156"/>
        <v>0</v>
      </c>
      <c r="T381" s="2">
        <f t="shared" si="157"/>
        <v>0</v>
      </c>
      <c r="U381" s="2">
        <f t="shared" si="158"/>
        <v>0</v>
      </c>
      <c r="V381" s="2">
        <f t="shared" si="159"/>
        <v>0</v>
      </c>
      <c r="W381" s="2">
        <f t="shared" si="171"/>
        <v>23286.747503085</v>
      </c>
      <c r="X381" s="2">
        <f t="shared" si="160"/>
        <v>1.6873159696516069</v>
      </c>
      <c r="Y381" s="2">
        <f t="shared" si="172"/>
        <v>0</v>
      </c>
      <c r="Z381" s="2">
        <f t="shared" si="161"/>
        <v>0</v>
      </c>
      <c r="AA381" s="2">
        <f t="shared" si="173"/>
        <v>72170.30050123301</v>
      </c>
      <c r="AB381" s="2">
        <f t="shared" si="162"/>
        <v>0.54443587833652851</v>
      </c>
      <c r="AC381" s="2"/>
      <c r="AD381" s="2">
        <f t="shared" si="163"/>
        <v>199.60427200000001</v>
      </c>
      <c r="AE381" s="2">
        <f t="shared" si="164"/>
        <v>-1.8973854819853333</v>
      </c>
      <c r="AF381" s="2">
        <f t="shared" si="165"/>
        <v>0.99890382091294472</v>
      </c>
      <c r="AG381" s="2">
        <f t="shared" si="180"/>
        <v>5.4062823109067668E-2</v>
      </c>
      <c r="AH381" s="2">
        <f t="shared" si="174"/>
        <v>3.2040722710773864E-2</v>
      </c>
      <c r="AI381" s="2">
        <f t="shared" si="175"/>
        <v>0.59265722483885319</v>
      </c>
      <c r="AJ381" s="2">
        <f t="shared" si="176"/>
        <v>9.9262013745771011E-2</v>
      </c>
      <c r="AK381" s="2">
        <f t="shared" si="166"/>
        <v>2669.249301405539</v>
      </c>
      <c r="AL381" s="2">
        <f t="shared" si="177"/>
        <v>7.5485569967324875E-2</v>
      </c>
      <c r="AM381" s="2">
        <f t="shared" si="167"/>
        <v>8259.9058834808948</v>
      </c>
      <c r="AN381" s="2">
        <f t="shared" si="178"/>
        <v>12.86694518015431</v>
      </c>
      <c r="AO381">
        <f t="shared" si="179"/>
        <v>66.997987170850649</v>
      </c>
    </row>
    <row r="382" spans="9:41" x14ac:dyDescent="0.25">
      <c r="I382">
        <v>389</v>
      </c>
      <c r="J382" s="2">
        <f t="shared" si="151"/>
        <v>2690.0070951995322</v>
      </c>
      <c r="K382" s="2">
        <f t="shared" si="152"/>
        <v>8337.0597564647251</v>
      </c>
      <c r="L382" s="2">
        <f t="shared" si="153"/>
        <v>323.20367785731065</v>
      </c>
      <c r="M382" s="2">
        <f t="shared" si="154"/>
        <v>0</v>
      </c>
      <c r="N382" s="2">
        <f t="shared" si="155"/>
        <v>0</v>
      </c>
      <c r="O382">
        <v>389</v>
      </c>
      <c r="P382" s="2">
        <f t="shared" si="168"/>
        <v>13442.056540076603</v>
      </c>
      <c r="Q382" s="2">
        <f t="shared" si="169"/>
        <v>41660.569901241644</v>
      </c>
      <c r="R382" s="2">
        <f t="shared" si="170"/>
        <v>1615.0597221366872</v>
      </c>
      <c r="S382" s="2">
        <f t="shared" si="156"/>
        <v>0</v>
      </c>
      <c r="T382" s="2">
        <f t="shared" si="157"/>
        <v>0</v>
      </c>
      <c r="U382" s="2">
        <f t="shared" si="158"/>
        <v>0</v>
      </c>
      <c r="V382" s="2">
        <f t="shared" si="159"/>
        <v>0</v>
      </c>
      <c r="W382" s="2">
        <f t="shared" si="171"/>
        <v>23467.176535829112</v>
      </c>
      <c r="X382" s="2">
        <f t="shared" si="160"/>
        <v>1.6786582392839278</v>
      </c>
      <c r="Y382" s="2">
        <f t="shared" si="172"/>
        <v>0</v>
      </c>
      <c r="Z382" s="2">
        <f t="shared" si="161"/>
        <v>0</v>
      </c>
      <c r="AA382" s="2">
        <f t="shared" si="173"/>
        <v>72731.129015926228</v>
      </c>
      <c r="AB382" s="2">
        <f t="shared" si="162"/>
        <v>0.54163010773521569</v>
      </c>
      <c r="AC382" s="2"/>
      <c r="AD382" s="2">
        <f t="shared" si="163"/>
        <v>200.11871600000001</v>
      </c>
      <c r="AE382" s="2">
        <f t="shared" si="164"/>
        <v>-1.9004797747834075</v>
      </c>
      <c r="AF382" s="2">
        <f t="shared" si="165"/>
        <v>0.99890024396994315</v>
      </c>
      <c r="AG382" s="2">
        <f t="shared" si="180"/>
        <v>5.3785222422079441E-2</v>
      </c>
      <c r="AH382" s="2">
        <f t="shared" si="174"/>
        <v>3.2040603121825925E-2</v>
      </c>
      <c r="AI382" s="2">
        <f t="shared" si="175"/>
        <v>0.59571387230468897</v>
      </c>
      <c r="AJ382" s="2">
        <f t="shared" si="176"/>
        <v>9.9263417962303896E-2</v>
      </c>
      <c r="AK382" s="2">
        <f t="shared" si="166"/>
        <v>2689.9410647056293</v>
      </c>
      <c r="AL382" s="2">
        <f t="shared" si="177"/>
        <v>6.6030493902668352E-2</v>
      </c>
      <c r="AM382" s="2">
        <f t="shared" si="167"/>
        <v>8323.9358777313428</v>
      </c>
      <c r="AN382" s="2">
        <f t="shared" si="178"/>
        <v>13.123878733383039</v>
      </c>
      <c r="AO382">
        <f t="shared" si="179"/>
        <v>67.170411687413591</v>
      </c>
    </row>
    <row r="383" spans="9:41" x14ac:dyDescent="0.25">
      <c r="I383">
        <v>390</v>
      </c>
      <c r="J383" s="2">
        <f t="shared" si="151"/>
        <v>2710.7966947971117</v>
      </c>
      <c r="K383" s="2">
        <f t="shared" si="152"/>
        <v>8401.6794064199767</v>
      </c>
      <c r="L383" s="2">
        <f t="shared" si="153"/>
        <v>323.32629849292664</v>
      </c>
      <c r="M383" s="2">
        <f t="shared" si="154"/>
        <v>0</v>
      </c>
      <c r="N383" s="2">
        <f t="shared" si="155"/>
        <v>0</v>
      </c>
      <c r="O383">
        <v>390</v>
      </c>
      <c r="P383" s="2">
        <f t="shared" si="168"/>
        <v>13511.209686360478</v>
      </c>
      <c r="Q383" s="2">
        <f t="shared" si="169"/>
        <v>41875.826540438167</v>
      </c>
      <c r="R383" s="2">
        <f t="shared" si="170"/>
        <v>1611.5297117033228</v>
      </c>
      <c r="S383" s="2">
        <f t="shared" si="156"/>
        <v>0</v>
      </c>
      <c r="T383" s="2">
        <f t="shared" si="157"/>
        <v>0</v>
      </c>
      <c r="U383" s="2">
        <f t="shared" si="158"/>
        <v>0</v>
      </c>
      <c r="V383" s="2">
        <f t="shared" si="159"/>
        <v>0</v>
      </c>
      <c r="W383" s="2">
        <f t="shared" si="171"/>
        <v>23648.541560752736</v>
      </c>
      <c r="X383" s="2">
        <f t="shared" si="160"/>
        <v>1.6700665216304731</v>
      </c>
      <c r="Y383" s="2">
        <f t="shared" si="172"/>
        <v>0</v>
      </c>
      <c r="Z383" s="2">
        <f t="shared" si="161"/>
        <v>0</v>
      </c>
      <c r="AA383" s="2">
        <f t="shared" si="173"/>
        <v>73294.860143583675</v>
      </c>
      <c r="AB383" s="2">
        <f t="shared" si="162"/>
        <v>0.53884593638122125</v>
      </c>
      <c r="AC383" s="2"/>
      <c r="AD383" s="2">
        <f t="shared" si="163"/>
        <v>200.63316</v>
      </c>
      <c r="AE383" s="2">
        <f t="shared" si="164"/>
        <v>-1.9035502958579884</v>
      </c>
      <c r="AF383" s="2">
        <f t="shared" si="165"/>
        <v>0.99889668875345805</v>
      </c>
      <c r="AG383" s="2">
        <f t="shared" si="180"/>
        <v>5.3509754386137302E-2</v>
      </c>
      <c r="AH383" s="2">
        <f t="shared" si="174"/>
        <v>3.2040492814559347E-2</v>
      </c>
      <c r="AI383" s="2">
        <f t="shared" si="175"/>
        <v>0.59877854387722684</v>
      </c>
      <c r="AJ383" s="2">
        <f t="shared" si="176"/>
        <v>9.9264819753971625E-2</v>
      </c>
      <c r="AK383" s="2">
        <f t="shared" si="166"/>
        <v>2710.7394863438763</v>
      </c>
      <c r="AL383" s="2">
        <f t="shared" si="177"/>
        <v>5.7208453235416755E-2</v>
      </c>
      <c r="AM383" s="2">
        <f t="shared" si="167"/>
        <v>8388.2959227696283</v>
      </c>
      <c r="AN383" s="2">
        <f t="shared" si="178"/>
        <v>13.383483650349257</v>
      </c>
      <c r="AO383">
        <f t="shared" si="179"/>
        <v>67.342854423269202</v>
      </c>
    </row>
    <row r="384" spans="9:41" x14ac:dyDescent="0.25">
      <c r="I384">
        <v>391</v>
      </c>
      <c r="J384" s="2">
        <f t="shared" si="151"/>
        <v>2731.6938597766066</v>
      </c>
      <c r="K384" s="2">
        <f t="shared" si="152"/>
        <v>8466.632631447088</v>
      </c>
      <c r="L384" s="2">
        <f t="shared" si="153"/>
        <v>323.44827091440141</v>
      </c>
      <c r="M384" s="2">
        <f t="shared" si="154"/>
        <v>0</v>
      </c>
      <c r="N384" s="2">
        <f t="shared" si="155"/>
        <v>0</v>
      </c>
      <c r="O384">
        <v>391</v>
      </c>
      <c r="P384" s="2">
        <f t="shared" si="168"/>
        <v>13580.543866565802</v>
      </c>
      <c r="Q384" s="2">
        <f t="shared" si="169"/>
        <v>42091.640482315102</v>
      </c>
      <c r="R384" s="2">
        <f t="shared" si="170"/>
        <v>1608.0145350098298</v>
      </c>
      <c r="S384" s="2">
        <f t="shared" si="156"/>
        <v>0</v>
      </c>
      <c r="T384" s="2">
        <f t="shared" si="157"/>
        <v>0</v>
      </c>
      <c r="U384" s="2">
        <f t="shared" si="158"/>
        <v>0</v>
      </c>
      <c r="V384" s="2">
        <f t="shared" si="159"/>
        <v>0</v>
      </c>
      <c r="W384" s="2">
        <f t="shared" si="171"/>
        <v>23830.844968259466</v>
      </c>
      <c r="X384" s="2">
        <f t="shared" si="160"/>
        <v>1.6615401552122122</v>
      </c>
      <c r="Y384" s="2">
        <f t="shared" si="172"/>
        <v>0</v>
      </c>
      <c r="Z384" s="2">
        <f t="shared" si="161"/>
        <v>0</v>
      </c>
      <c r="AA384" s="2">
        <f t="shared" si="173"/>
        <v>73861.501324940706</v>
      </c>
      <c r="AB384" s="2">
        <f t="shared" si="162"/>
        <v>0.53608314395350243</v>
      </c>
      <c r="AC384" s="2"/>
      <c r="AD384" s="2">
        <f t="shared" si="163"/>
        <v>201.147604</v>
      </c>
      <c r="AE384" s="2">
        <f t="shared" si="164"/>
        <v>-1.9065972880868127</v>
      </c>
      <c r="AF384" s="2">
        <f t="shared" si="165"/>
        <v>0.99889315511474142</v>
      </c>
      <c r="AG384" s="2">
        <f t="shared" si="180"/>
        <v>5.323639721176264E-2</v>
      </c>
      <c r="AH384" s="2">
        <f t="shared" si="174"/>
        <v>3.2040391587745444E-2</v>
      </c>
      <c r="AI384" s="2">
        <f t="shared" si="175"/>
        <v>0.60185123836039911</v>
      </c>
      <c r="AJ384" s="2">
        <f t="shared" si="176"/>
        <v>9.9266219039152323E-2</v>
      </c>
      <c r="AK384" s="2">
        <f t="shared" si="166"/>
        <v>2731.6448405062392</v>
      </c>
      <c r="AL384" s="2">
        <f t="shared" si="177"/>
        <v>4.9019270367321024E-2</v>
      </c>
      <c r="AM384" s="2">
        <f t="shared" si="167"/>
        <v>8452.9868670553606</v>
      </c>
      <c r="AN384" s="2">
        <f t="shared" si="178"/>
        <v>13.645764391727132</v>
      </c>
      <c r="AO384">
        <f t="shared" si="179"/>
        <v>67.51531510445335</v>
      </c>
    </row>
    <row r="385" spans="9:41" x14ac:dyDescent="0.25">
      <c r="I385">
        <v>392</v>
      </c>
      <c r="J385" s="2">
        <f t="shared" si="151"/>
        <v>2752.6988641601729</v>
      </c>
      <c r="K385" s="2">
        <f t="shared" si="152"/>
        <v>8531.9202844847296</v>
      </c>
      <c r="L385" s="2">
        <f t="shared" si="153"/>
        <v>323.56959968260264</v>
      </c>
      <c r="M385" s="2">
        <f t="shared" si="154"/>
        <v>0</v>
      </c>
      <c r="N385" s="2">
        <f t="shared" si="155"/>
        <v>0</v>
      </c>
      <c r="O385">
        <v>392</v>
      </c>
      <c r="P385" s="2">
        <f t="shared" si="168"/>
        <v>13650.059054047557</v>
      </c>
      <c r="Q385" s="2">
        <f t="shared" si="169"/>
        <v>42308.01169134576</v>
      </c>
      <c r="R385" s="2">
        <f t="shared" si="170"/>
        <v>1604.51410114908</v>
      </c>
      <c r="S385" s="2">
        <f t="shared" si="156"/>
        <v>0</v>
      </c>
      <c r="T385" s="2">
        <f t="shared" si="157"/>
        <v>0</v>
      </c>
      <c r="U385" s="2">
        <f t="shared" si="158"/>
        <v>0</v>
      </c>
      <c r="V385" s="2">
        <f t="shared" si="159"/>
        <v>0</v>
      </c>
      <c r="W385" s="2">
        <f t="shared" si="171"/>
        <v>24014.089148873216</v>
      </c>
      <c r="X385" s="2">
        <f t="shared" si="160"/>
        <v>1.6530784866625958</v>
      </c>
      <c r="Y385" s="2">
        <f t="shared" si="172"/>
        <v>0</v>
      </c>
      <c r="Z385" s="2">
        <f t="shared" si="161"/>
        <v>0</v>
      </c>
      <c r="AA385" s="2">
        <f t="shared" si="173"/>
        <v>74431.060000893078</v>
      </c>
      <c r="AB385" s="2">
        <f t="shared" si="162"/>
        <v>0.53334151291575971</v>
      </c>
      <c r="AC385" s="2"/>
      <c r="AD385" s="2">
        <f t="shared" si="163"/>
        <v>201.662048</v>
      </c>
      <c r="AE385" s="2">
        <f t="shared" si="164"/>
        <v>-1.9096209912536444</v>
      </c>
      <c r="AF385" s="2">
        <f t="shared" si="165"/>
        <v>0.99888964290582538</v>
      </c>
      <c r="AG385" s="2">
        <f t="shared" si="180"/>
        <v>5.2965129387048906E-2</v>
      </c>
      <c r="AH385" s="2">
        <f t="shared" si="174"/>
        <v>3.2040299244339175E-2</v>
      </c>
      <c r="AI385" s="2">
        <f t="shared" si="175"/>
        <v>0.60493195457337456</v>
      </c>
      <c r="AJ385" s="2">
        <f t="shared" si="176"/>
        <v>9.9267615738884069E-2</v>
      </c>
      <c r="AK385" s="2">
        <f t="shared" si="166"/>
        <v>2752.6574013786772</v>
      </c>
      <c r="AL385" s="2">
        <f t="shared" si="177"/>
        <v>4.1462781495705474E-2</v>
      </c>
      <c r="AM385" s="2">
        <f t="shared" si="167"/>
        <v>8518.0095590481451</v>
      </c>
      <c r="AN385" s="2">
        <f t="shared" si="178"/>
        <v>13.910725436584926</v>
      </c>
      <c r="AO385">
        <f t="shared" si="179"/>
        <v>67.687793461502267</v>
      </c>
    </row>
    <row r="386" spans="9:41" x14ac:dyDescent="0.25">
      <c r="I386">
        <v>393</v>
      </c>
      <c r="J386" s="2">
        <f t="shared" si="151"/>
        <v>2773.8119819835883</v>
      </c>
      <c r="K386" s="2">
        <f t="shared" si="152"/>
        <v>8597.5432184897472</v>
      </c>
      <c r="L386" s="2">
        <f t="shared" si="153"/>
        <v>323.69028931835521</v>
      </c>
      <c r="M386" s="2">
        <f t="shared" si="154"/>
        <v>0</v>
      </c>
      <c r="N386" s="2">
        <f t="shared" si="155"/>
        <v>0</v>
      </c>
      <c r="O386">
        <v>393</v>
      </c>
      <c r="P386" s="2">
        <f t="shared" si="168"/>
        <v>13719.755222499303</v>
      </c>
      <c r="Q386" s="2">
        <f t="shared" si="169"/>
        <v>42524.940132454904</v>
      </c>
      <c r="R386" s="2">
        <f t="shared" si="170"/>
        <v>1601.0283199411492</v>
      </c>
      <c r="S386" s="2">
        <f t="shared" si="156"/>
        <v>0</v>
      </c>
      <c r="T386" s="2">
        <f t="shared" si="157"/>
        <v>0</v>
      </c>
      <c r="U386" s="2">
        <f t="shared" si="158"/>
        <v>0</v>
      </c>
      <c r="V386" s="2">
        <f t="shared" si="159"/>
        <v>0</v>
      </c>
      <c r="W386" s="2">
        <f t="shared" si="171"/>
        <v>24198.276493236746</v>
      </c>
      <c r="X386" s="2">
        <f t="shared" si="160"/>
        <v>1.6446808706117311</v>
      </c>
      <c r="Y386" s="2">
        <f t="shared" si="172"/>
        <v>0</v>
      </c>
      <c r="Z386" s="2">
        <f t="shared" si="161"/>
        <v>0</v>
      </c>
      <c r="AA386" s="2">
        <f t="shared" si="173"/>
        <v>75003.543612495065</v>
      </c>
      <c r="AB386" s="2">
        <f t="shared" si="162"/>
        <v>0.53062082847469438</v>
      </c>
      <c r="AC386" s="2"/>
      <c r="AD386" s="2">
        <f t="shared" si="163"/>
        <v>202.176492</v>
      </c>
      <c r="AE386" s="2">
        <f t="shared" si="164"/>
        <v>-1.9126216420954489</v>
      </c>
      <c r="AF386" s="2">
        <f t="shared" si="165"/>
        <v>0.99888615197952801</v>
      </c>
      <c r="AG386" s="2">
        <f t="shared" si="180"/>
        <v>5.2695929673429322E-2</v>
      </c>
      <c r="AH386" s="2">
        <f t="shared" si="174"/>
        <v>3.2040215591386624E-2</v>
      </c>
      <c r="AI386" s="2">
        <f t="shared" si="175"/>
        <v>0.60802069135032544</v>
      </c>
      <c r="AJ386" s="2">
        <f t="shared" si="176"/>
        <v>9.9269009776795689E-2</v>
      </c>
      <c r="AK386" s="2">
        <f t="shared" si="166"/>
        <v>2773.7774431471503</v>
      </c>
      <c r="AL386" s="2">
        <f t="shared" si="177"/>
        <v>3.4538836437952788E-2</v>
      </c>
      <c r="AM386" s="2">
        <f t="shared" si="167"/>
        <v>8583.3648472075965</v>
      </c>
      <c r="AN386" s="2">
        <f t="shared" si="178"/>
        <v>14.178371282150954</v>
      </c>
      <c r="AO386">
        <f t="shared" si="179"/>
        <v>67.860289229369471</v>
      </c>
    </row>
    <row r="387" spans="9:41" x14ac:dyDescent="0.25">
      <c r="I387">
        <v>394</v>
      </c>
      <c r="J387" s="2">
        <f t="shared" si="151"/>
        <v>2795.0334872960761</v>
      </c>
      <c r="K387" s="2">
        <f t="shared" si="152"/>
        <v>8663.5022864369039</v>
      </c>
      <c r="L387" s="2">
        <f t="shared" si="153"/>
        <v>323.8103443028624</v>
      </c>
      <c r="M387" s="2">
        <f t="shared" si="154"/>
        <v>0</v>
      </c>
      <c r="N387" s="2">
        <f t="shared" si="155"/>
        <v>0</v>
      </c>
      <c r="O387">
        <v>394</v>
      </c>
      <c r="P387" s="2">
        <f t="shared" si="168"/>
        <v>13789.632345948001</v>
      </c>
      <c r="Q387" s="2">
        <f t="shared" si="169"/>
        <v>42742.425771011804</v>
      </c>
      <c r="R387" s="2">
        <f t="shared" si="170"/>
        <v>1597.5571019261681</v>
      </c>
      <c r="S387" s="2">
        <f t="shared" si="156"/>
        <v>0</v>
      </c>
      <c r="T387" s="2">
        <f t="shared" si="157"/>
        <v>0</v>
      </c>
      <c r="U387" s="2">
        <f t="shared" si="158"/>
        <v>0</v>
      </c>
      <c r="V387" s="2">
        <f t="shared" si="159"/>
        <v>0</v>
      </c>
      <c r="W387" s="2">
        <f t="shared" si="171"/>
        <v>24383.409392110098</v>
      </c>
      <c r="X387" s="2">
        <f t="shared" si="160"/>
        <v>1.6363466695724107</v>
      </c>
      <c r="Y387" s="2">
        <f t="shared" si="172"/>
        <v>0</v>
      </c>
      <c r="Z387" s="2">
        <f t="shared" si="161"/>
        <v>0</v>
      </c>
      <c r="AA387" s="2">
        <f t="shared" si="173"/>
        <v>75578.959600957285</v>
      </c>
      <c r="AB387" s="2">
        <f t="shared" si="162"/>
        <v>0.52792087853898728</v>
      </c>
      <c r="AC387" s="2"/>
      <c r="AD387" s="2">
        <f t="shared" si="163"/>
        <v>202.69093599999999</v>
      </c>
      <c r="AE387" s="2">
        <f t="shared" si="164"/>
        <v>-1.9155994743487335</v>
      </c>
      <c r="AF387" s="2">
        <f t="shared" si="165"/>
        <v>0.99888268218946208</v>
      </c>
      <c r="AG387" s="2">
        <f t="shared" si="180"/>
        <v>5.2428777101519525E-2</v>
      </c>
      <c r="AH387" s="2">
        <f t="shared" si="174"/>
        <v>3.2040140439934743E-2</v>
      </c>
      <c r="AI387" s="2">
        <f t="shared" si="175"/>
        <v>0.61111744754020092</v>
      </c>
      <c r="AJ387" s="2">
        <f t="shared" si="176"/>
        <v>9.9270401079039242E-2</v>
      </c>
      <c r="AK387" s="2">
        <f t="shared" si="166"/>
        <v>2795.0052399976175</v>
      </c>
      <c r="AL387" s="2">
        <f t="shared" si="177"/>
        <v>2.8247298458657848E-2</v>
      </c>
      <c r="AM387" s="2">
        <f t="shared" si="167"/>
        <v>8649.0535799933205</v>
      </c>
      <c r="AN387" s="2">
        <f t="shared" si="178"/>
        <v>14.448706443583205</v>
      </c>
      <c r="AO387">
        <f t="shared" si="179"/>
        <v>68.032802147344171</v>
      </c>
    </row>
    <row r="388" spans="9:41" x14ac:dyDescent="0.25">
      <c r="I388">
        <v>395</v>
      </c>
      <c r="J388" s="2">
        <f t="shared" si="151"/>
        <v>2816.3636541601372</v>
      </c>
      <c r="K388" s="2">
        <f t="shared" si="152"/>
        <v>8729.7983413186703</v>
      </c>
      <c r="L388" s="2">
        <f t="shared" si="153"/>
        <v>323.92976907812209</v>
      </c>
      <c r="M388" s="2">
        <f t="shared" si="154"/>
        <v>0</v>
      </c>
      <c r="N388" s="2">
        <f t="shared" si="155"/>
        <v>0</v>
      </c>
      <c r="O388">
        <v>395</v>
      </c>
      <c r="P388" s="2">
        <f t="shared" si="168"/>
        <v>13859.690398748977</v>
      </c>
      <c r="Q388" s="2">
        <f t="shared" si="169"/>
        <v>42960.468572823571</v>
      </c>
      <c r="R388" s="2">
        <f t="shared" si="170"/>
        <v>1594.1003583572547</v>
      </c>
      <c r="S388" s="2">
        <f t="shared" si="156"/>
        <v>0</v>
      </c>
      <c r="T388" s="2">
        <f t="shared" si="157"/>
        <v>0</v>
      </c>
      <c r="U388" s="2">
        <f t="shared" si="158"/>
        <v>0</v>
      </c>
      <c r="V388" s="2">
        <f t="shared" si="159"/>
        <v>0</v>
      </c>
      <c r="W388" s="2">
        <f t="shared" si="171"/>
        <v>24569.490236369169</v>
      </c>
      <c r="X388" s="2">
        <f t="shared" si="160"/>
        <v>1.6280752538279468</v>
      </c>
      <c r="Y388" s="2">
        <f t="shared" si="172"/>
        <v>0</v>
      </c>
      <c r="Z388" s="2">
        <f t="shared" si="161"/>
        <v>0</v>
      </c>
      <c r="AA388" s="2">
        <f t="shared" si="173"/>
        <v>76157.315407644885</v>
      </c>
      <c r="AB388" s="2">
        <f t="shared" si="162"/>
        <v>0.52524145367898023</v>
      </c>
      <c r="AC388" s="2"/>
      <c r="AD388" s="2">
        <f t="shared" si="163"/>
        <v>203.20537999999999</v>
      </c>
      <c r="AE388" s="2">
        <f t="shared" si="164"/>
        <v>-1.9185547187950649</v>
      </c>
      <c r="AF388" s="2">
        <f t="shared" si="165"/>
        <v>0.99887923339004159</v>
      </c>
      <c r="AG388" s="2">
        <f t="shared" si="180"/>
        <v>5.2163650967034035E-2</v>
      </c>
      <c r="AH388" s="2">
        <f t="shared" si="174"/>
        <v>3.2040073604943216E-2</v>
      </c>
      <c r="AI388" s="2">
        <f t="shared" si="175"/>
        <v>0.61422222200650112</v>
      </c>
      <c r="AJ388" s="2">
        <f t="shared" si="176"/>
        <v>9.9271789574224389E-2</v>
      </c>
      <c r="AK388" s="2">
        <f t="shared" si="166"/>
        <v>2816.3410661160378</v>
      </c>
      <c r="AL388" s="2">
        <f t="shared" si="177"/>
        <v>2.2588044099413101E-2</v>
      </c>
      <c r="AM388" s="2">
        <f t="shared" si="167"/>
        <v>8715.0766058649278</v>
      </c>
      <c r="AN388" s="2">
        <f t="shared" si="178"/>
        <v>14.721735453742275</v>
      </c>
      <c r="AO388">
        <f t="shared" si="179"/>
        <v>68.205331958971641</v>
      </c>
    </row>
    <row r="389" spans="9:41" x14ac:dyDescent="0.25">
      <c r="I389">
        <v>396</v>
      </c>
      <c r="J389" s="2">
        <f t="shared" si="151"/>
        <v>2837.8027566513829</v>
      </c>
      <c r="K389" s="2">
        <f t="shared" si="152"/>
        <v>8796.4322361449977</v>
      </c>
      <c r="L389" s="2">
        <f t="shared" si="153"/>
        <v>324.04856804733726</v>
      </c>
      <c r="M389" s="2">
        <f t="shared" si="154"/>
        <v>0</v>
      </c>
      <c r="N389" s="2">
        <f t="shared" si="155"/>
        <v>0</v>
      </c>
      <c r="O389">
        <v>396</v>
      </c>
      <c r="P389" s="2">
        <f t="shared" si="168"/>
        <v>13929.92935558094</v>
      </c>
      <c r="Q389" s="2">
        <f t="shared" si="169"/>
        <v>43179.068504128474</v>
      </c>
      <c r="R389" s="2">
        <f t="shared" si="170"/>
        <v>1590.6580011935275</v>
      </c>
      <c r="S389" s="2">
        <f t="shared" si="156"/>
        <v>0</v>
      </c>
      <c r="T389" s="2">
        <f t="shared" si="157"/>
        <v>0</v>
      </c>
      <c r="U389" s="2">
        <f t="shared" si="158"/>
        <v>0</v>
      </c>
      <c r="V389" s="2">
        <f t="shared" si="159"/>
        <v>0</v>
      </c>
      <c r="W389" s="2">
        <f t="shared" si="171"/>
        <v>24756.521417004205</v>
      </c>
      <c r="X389" s="2">
        <f t="shared" si="160"/>
        <v>1.6198660013217958</v>
      </c>
      <c r="Y389" s="2">
        <f t="shared" si="172"/>
        <v>0</v>
      </c>
      <c r="Z389" s="2">
        <f t="shared" si="161"/>
        <v>0</v>
      </c>
      <c r="AA389" s="2">
        <f t="shared" si="173"/>
        <v>76738.618474075367</v>
      </c>
      <c r="AB389" s="2">
        <f t="shared" si="162"/>
        <v>0.52258234708705054</v>
      </c>
      <c r="AC389" s="2"/>
      <c r="AD389" s="2">
        <f t="shared" si="163"/>
        <v>203.71982400000002</v>
      </c>
      <c r="AE389" s="2">
        <f t="shared" si="164"/>
        <v>-1.9214876033057853</v>
      </c>
      <c r="AF389" s="2">
        <f t="shared" si="165"/>
        <v>0.99887580543648768</v>
      </c>
      <c r="AG389" s="2">
        <f t="shared" si="180"/>
        <v>5.1900530826774587E-2</v>
      </c>
      <c r="AH389" s="2">
        <f t="shared" si="174"/>
        <v>3.204001490519847E-2</v>
      </c>
      <c r="AI389" s="2">
        <f t="shared" si="175"/>
        <v>0.61733501362705867</v>
      </c>
      <c r="AJ389" s="2">
        <f t="shared" si="176"/>
        <v>9.9273175193354324E-2</v>
      </c>
      <c r="AK389" s="2">
        <f t="shared" si="166"/>
        <v>2837.7851956883719</v>
      </c>
      <c r="AL389" s="2">
        <f t="shared" si="177"/>
        <v>1.7560963011167288E-2</v>
      </c>
      <c r="AM389" s="2">
        <f t="shared" si="167"/>
        <v>8781.4347732820297</v>
      </c>
      <c r="AN389" s="2">
        <f t="shared" si="178"/>
        <v>14.997462862967941</v>
      </c>
      <c r="AO389">
        <f t="shared" si="179"/>
        <v>68.377878411974962</v>
      </c>
    </row>
    <row r="390" spans="9:41" x14ac:dyDescent="0.25">
      <c r="I390">
        <v>397</v>
      </c>
      <c r="J390" s="2">
        <f t="shared" si="151"/>
        <v>2859.351068858366</v>
      </c>
      <c r="K390" s="2">
        <f t="shared" si="152"/>
        <v>8863.4048239430831</v>
      </c>
      <c r="L390" s="2">
        <f t="shared" si="153"/>
        <v>324.1667455753223</v>
      </c>
      <c r="M390" s="2">
        <f t="shared" si="154"/>
        <v>0</v>
      </c>
      <c r="N390" s="2">
        <f t="shared" si="155"/>
        <v>0</v>
      </c>
      <c r="O390">
        <v>397</v>
      </c>
      <c r="P390" s="2">
        <f t="shared" si="168"/>
        <v>14000.349191441104</v>
      </c>
      <c r="Q390" s="2">
        <f t="shared" si="169"/>
        <v>43398.225531589444</v>
      </c>
      <c r="R390" s="2">
        <f t="shared" si="170"/>
        <v>1587.2299430932046</v>
      </c>
      <c r="S390" s="2">
        <f t="shared" si="156"/>
        <v>0</v>
      </c>
      <c r="T390" s="2">
        <f t="shared" si="157"/>
        <v>0</v>
      </c>
      <c r="U390" s="2">
        <f t="shared" si="158"/>
        <v>0</v>
      </c>
      <c r="V390" s="2">
        <f t="shared" si="159"/>
        <v>0</v>
      </c>
      <c r="W390" s="2">
        <f t="shared" si="171"/>
        <v>24944.505325118367</v>
      </c>
      <c r="X390" s="2">
        <f t="shared" si="160"/>
        <v>1.6117182975489304</v>
      </c>
      <c r="Y390" s="2">
        <f t="shared" si="172"/>
        <v>0</v>
      </c>
      <c r="Z390" s="2">
        <f t="shared" si="161"/>
        <v>0</v>
      </c>
      <c r="AA390" s="2">
        <f t="shared" si="173"/>
        <v>77322.87624191682</v>
      </c>
      <c r="AB390" s="2">
        <f t="shared" si="162"/>
        <v>0.51994335453866147</v>
      </c>
      <c r="AC390" s="2"/>
      <c r="AD390" s="2">
        <f t="shared" si="163"/>
        <v>204.23426800000001</v>
      </c>
      <c r="AE390" s="2">
        <f t="shared" si="164"/>
        <v>-1.9243983528859394</v>
      </c>
      <c r="AF390" s="2">
        <f t="shared" si="165"/>
        <v>0.9988723981848352</v>
      </c>
      <c r="AG390" s="2">
        <f t="shared" si="180"/>
        <v>5.163939649468928E-2</v>
      </c>
      <c r="AH390" s="2">
        <f t="shared" si="174"/>
        <v>3.2039964163229677E-2</v>
      </c>
      <c r="AI390" s="2">
        <f t="shared" si="175"/>
        <v>0.6204558212938206</v>
      </c>
      <c r="AJ390" s="2">
        <f t="shared" si="176"/>
        <v>9.9274557869763483E-2</v>
      </c>
      <c r="AK390" s="2">
        <f t="shared" si="166"/>
        <v>2859.3379029005769</v>
      </c>
      <c r="AL390" s="2">
        <f t="shared" si="177"/>
        <v>1.3165957789121918E-2</v>
      </c>
      <c r="AM390" s="2">
        <f t="shared" si="167"/>
        <v>8848.1289307042243</v>
      </c>
      <c r="AN390" s="2">
        <f t="shared" si="178"/>
        <v>15.275893238858945</v>
      </c>
      <c r="AO390">
        <f t="shared" si="179"/>
        <v>68.550441258178594</v>
      </c>
    </row>
    <row r="391" spans="9:41" x14ac:dyDescent="0.25">
      <c r="I391">
        <v>398</v>
      </c>
      <c r="J391" s="2">
        <f t="shared" si="151"/>
        <v>2881.0088648824217</v>
      </c>
      <c r="K391" s="2">
        <f t="shared" si="152"/>
        <v>8930.7169577571858</v>
      </c>
      <c r="L391" s="2">
        <f t="shared" si="153"/>
        <v>324.28430598890361</v>
      </c>
      <c r="M391" s="2">
        <f t="shared" si="154"/>
        <v>0</v>
      </c>
      <c r="N391" s="2">
        <f t="shared" si="155"/>
        <v>0</v>
      </c>
      <c r="O391">
        <v>398</v>
      </c>
      <c r="P391" s="2">
        <f t="shared" si="168"/>
        <v>14070.949881640387</v>
      </c>
      <c r="Q391" s="2">
        <f t="shared" si="169"/>
        <v>43617.939622287762</v>
      </c>
      <c r="R391" s="2">
        <f t="shared" si="170"/>
        <v>1583.8160974067744</v>
      </c>
      <c r="S391" s="2">
        <f t="shared" si="156"/>
        <v>0</v>
      </c>
      <c r="T391" s="2">
        <f t="shared" si="157"/>
        <v>0</v>
      </c>
      <c r="U391" s="2">
        <f t="shared" si="158"/>
        <v>0</v>
      </c>
      <c r="V391" s="2">
        <f t="shared" si="159"/>
        <v>0</v>
      </c>
      <c r="W391" s="2">
        <f t="shared" si="171"/>
        <v>25133.444351926322</v>
      </c>
      <c r="X391" s="2">
        <f t="shared" si="160"/>
        <v>1.6036315354489363</v>
      </c>
      <c r="Y391" s="2">
        <f t="shared" si="172"/>
        <v>0</v>
      </c>
      <c r="Z391" s="2">
        <f t="shared" si="161"/>
        <v>0</v>
      </c>
      <c r="AA391" s="2">
        <f t="shared" si="173"/>
        <v>77910.096152986167</v>
      </c>
      <c r="AB391" s="2">
        <f t="shared" si="162"/>
        <v>0.51732427435407791</v>
      </c>
      <c r="AC391" s="2"/>
      <c r="AD391" s="2">
        <f t="shared" si="163"/>
        <v>204.74871200000001</v>
      </c>
      <c r="AE391" s="2">
        <f t="shared" si="164"/>
        <v>-1.9272871897174315</v>
      </c>
      <c r="AF391" s="2">
        <f t="shared" si="165"/>
        <v>0.99886901149193763</v>
      </c>
      <c r="AG391" s="2">
        <f t="shared" si="180"/>
        <v>5.1380228038000825E-2</v>
      </c>
      <c r="AH391" s="2">
        <f t="shared" si="174"/>
        <v>3.2039921205226828E-2</v>
      </c>
      <c r="AI391" s="2">
        <f t="shared" si="175"/>
        <v>0.6235846439126369</v>
      </c>
      <c r="AJ391" s="2">
        <f t="shared" si="176"/>
        <v>9.9275937539056849E-2</v>
      </c>
      <c r="AK391" s="2">
        <f t="shared" si="166"/>
        <v>2880.9994619386116</v>
      </c>
      <c r="AL391" s="2">
        <f t="shared" si="177"/>
        <v>9.4029438101137681E-3</v>
      </c>
      <c r="AM391" s="2">
        <f t="shared" si="167"/>
        <v>8915.15992659113</v>
      </c>
      <c r="AN391" s="2">
        <f t="shared" si="178"/>
        <v>15.557031166056229</v>
      </c>
      <c r="AO391">
        <f t="shared" si="179"/>
        <v>68.723020253433319</v>
      </c>
    </row>
    <row r="392" spans="9:41" x14ac:dyDescent="0.25">
      <c r="I392">
        <v>399</v>
      </c>
      <c r="J392" s="2">
        <f t="shared" si="151"/>
        <v>2902.7764188375104</v>
      </c>
      <c r="K392" s="2">
        <f t="shared" si="152"/>
        <v>8998.3694906483815</v>
      </c>
      <c r="L392" s="2">
        <f t="shared" si="153"/>
        <v>324.40125357731569</v>
      </c>
      <c r="M392" s="2">
        <f t="shared" si="154"/>
        <v>0</v>
      </c>
      <c r="N392" s="2">
        <f t="shared" si="155"/>
        <v>0</v>
      </c>
      <c r="O392">
        <v>399</v>
      </c>
      <c r="P392" s="2">
        <f t="shared" si="168"/>
        <v>14141.731401798725</v>
      </c>
      <c r="Q392" s="2">
        <f t="shared" si="169"/>
        <v>43838.21074371662</v>
      </c>
      <c r="R392" s="2">
        <f t="shared" si="170"/>
        <v>1580.4163781702532</v>
      </c>
      <c r="S392" s="2">
        <f t="shared" si="156"/>
        <v>0</v>
      </c>
      <c r="T392" s="2">
        <f t="shared" si="157"/>
        <v>0</v>
      </c>
      <c r="U392" s="2">
        <f t="shared" si="158"/>
        <v>0</v>
      </c>
      <c r="V392" s="2">
        <f t="shared" si="159"/>
        <v>0</v>
      </c>
      <c r="W392" s="2">
        <f t="shared" si="171"/>
        <v>25323.340888752879</v>
      </c>
      <c r="X392" s="2">
        <f t="shared" si="160"/>
        <v>1.5956051153008002</v>
      </c>
      <c r="Y392" s="2">
        <f t="shared" si="172"/>
        <v>0</v>
      </c>
      <c r="Z392" s="2">
        <f t="shared" si="161"/>
        <v>0</v>
      </c>
      <c r="AA392" s="2">
        <f t="shared" si="173"/>
        <v>78500.285649246915</v>
      </c>
      <c r="AB392" s="2">
        <f t="shared" si="162"/>
        <v>0.51472490736073684</v>
      </c>
      <c r="AC392" s="2"/>
      <c r="AD392" s="2">
        <f t="shared" si="163"/>
        <v>205.26315600000001</v>
      </c>
      <c r="AE392" s="2">
        <f t="shared" si="164"/>
        <v>-1.9301543332014246</v>
      </c>
      <c r="AF392" s="2">
        <f t="shared" si="165"/>
        <v>0.99886564521547172</v>
      </c>
      <c r="AG392" s="2">
        <f t="shared" si="180"/>
        <v>5.1123005773402702E-2</v>
      </c>
      <c r="AH392" s="2">
        <f t="shared" si="174"/>
        <v>3.2039885860960717E-2</v>
      </c>
      <c r="AI392" s="2">
        <f t="shared" si="175"/>
        <v>0.62672148040305198</v>
      </c>
      <c r="AJ392" s="2">
        <f t="shared" si="176"/>
        <v>9.9277314139050804E-2</v>
      </c>
      <c r="AK392" s="2">
        <f t="shared" si="166"/>
        <v>2902.7701469884378</v>
      </c>
      <c r="AL392" s="2">
        <f t="shared" si="177"/>
        <v>6.2718490724445134E-3</v>
      </c>
      <c r="AM392" s="2">
        <f t="shared" si="167"/>
        <v>8982.5286094023522</v>
      </c>
      <c r="AN392" s="2">
        <f t="shared" si="178"/>
        <v>15.840881246029371</v>
      </c>
      <c r="AO392">
        <f t="shared" si="179"/>
        <v>68.895615157543048</v>
      </c>
    </row>
    <row r="393" spans="9:41" x14ac:dyDescent="0.25">
      <c r="I393">
        <v>400</v>
      </c>
      <c r="J393" s="2">
        <f t="shared" si="151"/>
        <v>2924.6540048500515</v>
      </c>
      <c r="K393" s="2">
        <f t="shared" si="152"/>
        <v>9066.3632756943662</v>
      </c>
      <c r="L393" s="2">
        <f t="shared" si="153"/>
        <v>324.51759259259256</v>
      </c>
      <c r="M393" s="2">
        <f t="shared" si="154"/>
        <v>0</v>
      </c>
      <c r="N393" s="2">
        <f t="shared" si="155"/>
        <v>0</v>
      </c>
      <c r="O393">
        <v>400</v>
      </c>
      <c r="P393" s="2">
        <f t="shared" si="168"/>
        <v>14212.693727840402</v>
      </c>
      <c r="Q393" s="2">
        <f t="shared" si="169"/>
        <v>44059.038863775095</v>
      </c>
      <c r="R393" s="2">
        <f t="shared" si="170"/>
        <v>1577.0307000985169</v>
      </c>
      <c r="S393" s="2">
        <f t="shared" si="156"/>
        <v>0</v>
      </c>
      <c r="T393" s="2">
        <f t="shared" si="157"/>
        <v>0</v>
      </c>
      <c r="U393" s="2">
        <f t="shared" si="158"/>
        <v>0</v>
      </c>
      <c r="V393" s="2">
        <f t="shared" si="159"/>
        <v>0</v>
      </c>
      <c r="W393" s="2">
        <f t="shared" si="171"/>
        <v>25514.197327031532</v>
      </c>
      <c r="X393" s="2">
        <f t="shared" si="160"/>
        <v>1.5876384446193688</v>
      </c>
      <c r="Y393" s="2">
        <f t="shared" si="172"/>
        <v>0</v>
      </c>
      <c r="Z393" s="2">
        <f t="shared" si="161"/>
        <v>0</v>
      </c>
      <c r="AA393" s="2">
        <f t="shared" si="173"/>
        <v>79093.452172807709</v>
      </c>
      <c r="AB393" s="2">
        <f t="shared" si="162"/>
        <v>0.51214505685625389</v>
      </c>
      <c r="AC393" s="2"/>
      <c r="AD393" s="2">
        <f t="shared" si="163"/>
        <v>205.77760000000001</v>
      </c>
      <c r="AE393" s="2">
        <f t="shared" si="164"/>
        <v>-1.9330000000000001</v>
      </c>
      <c r="AF393" s="2">
        <f t="shared" si="165"/>
        <v>0.99886229921394254</v>
      </c>
      <c r="AG393" s="2">
        <f t="shared" si="180"/>
        <v>5.0867710263321771E-2</v>
      </c>
      <c r="AH393" s="2">
        <f t="shared" si="174"/>
        <v>3.2039857963704788E-2</v>
      </c>
      <c r="AI393" s="2">
        <f t="shared" si="175"/>
        <v>0.62986632969809864</v>
      </c>
      <c r="AJ393" s="2">
        <f t="shared" si="176"/>
        <v>9.9278687609715505E-2</v>
      </c>
      <c r="AK393" s="2">
        <f t="shared" si="166"/>
        <v>2924.6502322360134</v>
      </c>
      <c r="AL393" s="2">
        <f t="shared" si="177"/>
        <v>3.7726140381122231E-3</v>
      </c>
      <c r="AM393" s="2">
        <f t="shared" si="167"/>
        <v>9050.2358275975002</v>
      </c>
      <c r="AN393" s="2">
        <f t="shared" si="178"/>
        <v>16.127448096866193</v>
      </c>
      <c r="AO393">
        <f t="shared" si="179"/>
        <v>69.068225734192652</v>
      </c>
    </row>
    <row r="394" spans="9:41" x14ac:dyDescent="0.25">
      <c r="I394">
        <v>401</v>
      </c>
      <c r="J394" s="2">
        <f t="shared" si="151"/>
        <v>2946.6418970587747</v>
      </c>
      <c r="K394" s="2">
        <f t="shared" si="152"/>
        <v>9134.6991659892501</v>
      </c>
      <c r="L394" s="2">
        <f t="shared" si="153"/>
        <v>324.63332724995416</v>
      </c>
      <c r="M394" s="2">
        <f t="shared" si="154"/>
        <v>0</v>
      </c>
      <c r="N394" s="2">
        <f t="shared" si="155"/>
        <v>0</v>
      </c>
      <c r="O394">
        <v>401</v>
      </c>
      <c r="P394" s="2">
        <f t="shared" si="168"/>
        <v>14283.836835989539</v>
      </c>
      <c r="Q394" s="2">
        <f t="shared" si="169"/>
        <v>44280.423950762008</v>
      </c>
      <c r="R394" s="2">
        <f t="shared" si="170"/>
        <v>1573.6589785787094</v>
      </c>
      <c r="S394" s="2">
        <f t="shared" si="156"/>
        <v>0</v>
      </c>
      <c r="T394" s="2">
        <f t="shared" si="157"/>
        <v>0</v>
      </c>
      <c r="U394" s="2">
        <f t="shared" si="158"/>
        <v>0</v>
      </c>
      <c r="V394" s="2">
        <f t="shared" si="159"/>
        <v>0</v>
      </c>
      <c r="W394" s="2">
        <f t="shared" si="171"/>
        <v>25706.016058303172</v>
      </c>
      <c r="X394" s="2">
        <f t="shared" si="160"/>
        <v>1.5797309380534377</v>
      </c>
      <c r="Y394" s="2">
        <f t="shared" si="172"/>
        <v>0</v>
      </c>
      <c r="Z394" s="2">
        <f t="shared" si="161"/>
        <v>0</v>
      </c>
      <c r="AA394" s="2">
        <f t="shared" si="173"/>
        <v>79689.603165920285</v>
      </c>
      <c r="AB394" s="2">
        <f t="shared" si="162"/>
        <v>0.5095845285720596</v>
      </c>
      <c r="AC394" s="2"/>
      <c r="AD394" s="2">
        <f t="shared" si="163"/>
        <v>206.292044</v>
      </c>
      <c r="AE394" s="2">
        <f t="shared" si="164"/>
        <v>-1.9358244040770891</v>
      </c>
      <c r="AF394" s="2">
        <f t="shared" si="165"/>
        <v>0.99885897334668816</v>
      </c>
      <c r="AG394" s="2">
        <f t="shared" si="180"/>
        <v>5.0614322312246093E-2</v>
      </c>
      <c r="AH394" s="2">
        <f t="shared" si="174"/>
        <v>3.2039837350158903E-2</v>
      </c>
      <c r="AI394" s="2">
        <f t="shared" si="175"/>
        <v>0.63301919074409674</v>
      </c>
      <c r="AJ394" s="2">
        <f t="shared" si="176"/>
        <v>9.9280057893118806E-2</v>
      </c>
      <c r="AK394" s="2">
        <f t="shared" si="166"/>
        <v>2946.6399918672973</v>
      </c>
      <c r="AL394" s="2">
        <f t="shared" si="177"/>
        <v>1.9051914774041543E-3</v>
      </c>
      <c r="AM394" s="2">
        <f t="shared" si="167"/>
        <v>9118.282429636185</v>
      </c>
      <c r="AN394" s="2">
        <f t="shared" si="178"/>
        <v>16.416736353065563</v>
      </c>
      <c r="AO394">
        <f t="shared" si="179"/>
        <v>69.240851750877695</v>
      </c>
    </row>
    <row r="395" spans="9:41" x14ac:dyDescent="0.25">
      <c r="I395">
        <v>402</v>
      </c>
      <c r="J395" s="2">
        <f t="shared" si="151"/>
        <v>2968.7403696145657</v>
      </c>
      <c r="K395" s="2">
        <f t="shared" si="152"/>
        <v>9203.3780146433437</v>
      </c>
      <c r="L395" s="2">
        <f t="shared" si="153"/>
        <v>324.74846172818809</v>
      </c>
      <c r="M395" s="2">
        <f t="shared" si="154"/>
        <v>0</v>
      </c>
      <c r="N395" s="2">
        <f t="shared" si="155"/>
        <v>0</v>
      </c>
      <c r="O395">
        <v>402</v>
      </c>
      <c r="P395" s="2">
        <f t="shared" si="168"/>
        <v>14355.160702765601</v>
      </c>
      <c r="Q395" s="2">
        <f t="shared" si="169"/>
        <v>44502.365973369961</v>
      </c>
      <c r="R395" s="2">
        <f t="shared" si="170"/>
        <v>1570.3011296637274</v>
      </c>
      <c r="S395" s="2">
        <f t="shared" si="156"/>
        <v>0</v>
      </c>
      <c r="T395" s="2">
        <f t="shared" si="157"/>
        <v>0</v>
      </c>
      <c r="U395" s="2">
        <f t="shared" si="158"/>
        <v>0</v>
      </c>
      <c r="V395" s="2">
        <f t="shared" si="159"/>
        <v>0</v>
      </c>
      <c r="W395" s="2">
        <f t="shared" si="171"/>
        <v>25898.799474214742</v>
      </c>
      <c r="X395" s="2">
        <f t="shared" si="160"/>
        <v>1.5718820172854493</v>
      </c>
      <c r="Y395" s="2">
        <f t="shared" si="172"/>
        <v>0</v>
      </c>
      <c r="Z395" s="2">
        <f t="shared" si="161"/>
        <v>0</v>
      </c>
      <c r="AA395" s="2">
        <f t="shared" si="173"/>
        <v>80288.746070977766</v>
      </c>
      <c r="AB395" s="2">
        <f t="shared" si="162"/>
        <v>0.50704313063765138</v>
      </c>
      <c r="AC395" s="2"/>
      <c r="AD395" s="2">
        <f t="shared" si="163"/>
        <v>206.806488</v>
      </c>
      <c r="AE395" s="2">
        <f t="shared" si="164"/>
        <v>-1.9386277567386947</v>
      </c>
      <c r="AF395" s="2">
        <f t="shared" si="165"/>
        <v>0.99885566747388221</v>
      </c>
      <c r="AG395" s="2">
        <f t="shared" si="180"/>
        <v>5.0362822963116533E-2</v>
      </c>
      <c r="AH395" s="2">
        <f t="shared" si="174"/>
        <v>3.2039823860374878E-2</v>
      </c>
      <c r="AI395" s="2">
        <f t="shared" si="175"/>
        <v>0.636180062500456</v>
      </c>
      <c r="AJ395" s="2">
        <f t="shared" si="176"/>
        <v>9.9281424933371595E-2</v>
      </c>
      <c r="AK395" s="2">
        <f t="shared" si="166"/>
        <v>2968.7397000682499</v>
      </c>
      <c r="AL395" s="2">
        <f t="shared" si="177"/>
        <v>6.6954631580802288E-4</v>
      </c>
      <c r="AM395" s="2">
        <f t="shared" si="167"/>
        <v>9186.6692639780103</v>
      </c>
      <c r="AN395" s="2">
        <f t="shared" si="178"/>
        <v>16.708750665333298</v>
      </c>
      <c r="AO395">
        <f t="shared" si="179"/>
        <v>69.413492978835365</v>
      </c>
    </row>
    <row r="396" spans="9:41" x14ac:dyDescent="0.25">
      <c r="I396">
        <v>403</v>
      </c>
      <c r="J396" s="2">
        <f t="shared" si="151"/>
        <v>2990.9496966803126</v>
      </c>
      <c r="K396" s="2">
        <f t="shared" si="152"/>
        <v>9272.4006747829717</v>
      </c>
      <c r="L396" s="2">
        <f t="shared" si="153"/>
        <v>324.86300017002696</v>
      </c>
      <c r="M396" s="2">
        <f t="shared" si="154"/>
        <v>0</v>
      </c>
      <c r="N396" s="2">
        <f t="shared" si="155"/>
        <v>0</v>
      </c>
      <c r="O396">
        <v>403</v>
      </c>
      <c r="P396" s="2">
        <f t="shared" si="168"/>
        <v>14426.665304979009</v>
      </c>
      <c r="Q396" s="2">
        <f t="shared" si="169"/>
        <v>44724.864900679546</v>
      </c>
      <c r="R396" s="2">
        <f t="shared" si="170"/>
        <v>1566.9570700657807</v>
      </c>
      <c r="S396" s="2">
        <f t="shared" si="156"/>
        <v>0</v>
      </c>
      <c r="T396" s="2">
        <f t="shared" si="157"/>
        <v>0</v>
      </c>
      <c r="U396" s="2">
        <f t="shared" si="158"/>
        <v>0</v>
      </c>
      <c r="V396" s="2">
        <f t="shared" si="159"/>
        <v>0</v>
      </c>
      <c r="W396" s="2">
        <f t="shared" si="171"/>
        <v>26092.549966517883</v>
      </c>
      <c r="X396" s="2">
        <f t="shared" si="160"/>
        <v>1.5640911109327789</v>
      </c>
      <c r="Y396" s="2">
        <f t="shared" si="172"/>
        <v>0</v>
      </c>
      <c r="Z396" s="2">
        <f t="shared" si="161"/>
        <v>0</v>
      </c>
      <c r="AA396" s="2">
        <f t="shared" si="173"/>
        <v>80890.888330512971</v>
      </c>
      <c r="AB396" s="2">
        <f t="shared" si="162"/>
        <v>0.50452067354544772</v>
      </c>
      <c r="AC396" s="2"/>
      <c r="AD396" s="2">
        <f t="shared" si="163"/>
        <v>207.320932</v>
      </c>
      <c r="AE396" s="2">
        <f t="shared" si="164"/>
        <v>-1.9414102666724133</v>
      </c>
      <c r="AF396" s="2">
        <f t="shared" si="165"/>
        <v>0.99885238145653721</v>
      </c>
      <c r="AG396" s="2">
        <f t="shared" si="180"/>
        <v>5.0113193493781037E-2</v>
      </c>
      <c r="AH396" s="2">
        <f t="shared" si="174"/>
        <v>3.2039817337683719E-2</v>
      </c>
      <c r="AI396" s="2">
        <f t="shared" si="175"/>
        <v>0.63934894393947983</v>
      </c>
      <c r="AJ396" s="2">
        <f t="shared" si="176"/>
        <v>9.9282788676574488E-2</v>
      </c>
      <c r="AK396" s="2">
        <f t="shared" si="166"/>
        <v>2990.9496310248296</v>
      </c>
      <c r="AL396" s="2">
        <f t="shared" si="177"/>
        <v>6.5655483203425291E-5</v>
      </c>
      <c r="AM396" s="2">
        <f t="shared" si="167"/>
        <v>9255.3971790825908</v>
      </c>
      <c r="AN396" s="2">
        <f t="shared" si="178"/>
        <v>17.003495700381073</v>
      </c>
      <c r="AO396">
        <f t="shared" si="179"/>
        <v>69.586149192976848</v>
      </c>
    </row>
    <row r="397" spans="9:41" x14ac:dyDescent="0.25">
      <c r="I397">
        <v>404</v>
      </c>
      <c r="J397" s="2">
        <f t="shared" si="151"/>
        <v>3013.2701524307613</v>
      </c>
      <c r="K397" s="2">
        <f t="shared" si="152"/>
        <v>9341.7679995502604</v>
      </c>
      <c r="L397" s="2">
        <f t="shared" si="153"/>
        <v>324.9769466825208</v>
      </c>
      <c r="M397" s="2">
        <f t="shared" si="154"/>
        <v>0</v>
      </c>
      <c r="N397" s="2">
        <f t="shared" si="155"/>
        <v>0</v>
      </c>
      <c r="O397">
        <v>404</v>
      </c>
      <c r="P397" s="2">
        <f t="shared" si="168"/>
        <v>14498.350619726842</v>
      </c>
      <c r="Q397" s="2">
        <f t="shared" si="169"/>
        <v>44947.920702153519</v>
      </c>
      <c r="R397" s="2">
        <f t="shared" si="170"/>
        <v>1563.6267171500235</v>
      </c>
      <c r="S397" s="2">
        <f t="shared" si="156"/>
        <v>0</v>
      </c>
      <c r="T397" s="2">
        <f t="shared" si="157"/>
        <v>0</v>
      </c>
      <c r="U397" s="2">
        <f t="shared" si="158"/>
        <v>0</v>
      </c>
      <c r="V397" s="2">
        <f t="shared" si="159"/>
        <v>0</v>
      </c>
      <c r="W397" s="2">
        <f t="shared" si="171"/>
        <v>26287.269927067682</v>
      </c>
      <c r="X397" s="2">
        <f t="shared" si="160"/>
        <v>1.5563576544505675</v>
      </c>
      <c r="Y397" s="2">
        <f t="shared" si="172"/>
        <v>0</v>
      </c>
      <c r="Z397" s="2">
        <f t="shared" si="161"/>
        <v>0</v>
      </c>
      <c r="AA397" s="2">
        <f t="shared" si="173"/>
        <v>81496.037387196557</v>
      </c>
      <c r="AB397" s="2">
        <f t="shared" si="162"/>
        <v>0.50201697011623714</v>
      </c>
      <c r="AC397" s="2"/>
      <c r="AD397" s="2">
        <f t="shared" si="163"/>
        <v>207.835376</v>
      </c>
      <c r="AE397" s="2">
        <f t="shared" si="164"/>
        <v>-1.9441721399862759</v>
      </c>
      <c r="AF397" s="2">
        <f t="shared" si="165"/>
        <v>0.99884911515650898</v>
      </c>
      <c r="AG397" s="2">
        <f t="shared" si="180"/>
        <v>4.9865415413510215E-2</v>
      </c>
      <c r="AH397" s="2">
        <f t="shared" si="174"/>
        <v>3.2039817628624664E-2</v>
      </c>
      <c r="AI397" s="2">
        <f t="shared" si="175"/>
        <v>0.64252583404617547</v>
      </c>
      <c r="AJ397" s="2">
        <f t="shared" si="176"/>
        <v>9.9284149070766048E-2</v>
      </c>
      <c r="AK397" s="2">
        <f t="shared" si="166"/>
        <v>3013.2700589229962</v>
      </c>
      <c r="AL397" s="2">
        <f t="shared" si="177"/>
        <v>9.3507765292467673E-5</v>
      </c>
      <c r="AM397" s="2">
        <f t="shared" si="167"/>
        <v>9324.467023409532</v>
      </c>
      <c r="AN397" s="2">
        <f t="shared" si="178"/>
        <v>17.300976140728316</v>
      </c>
      <c r="AO397">
        <f t="shared" si="179"/>
        <v>69.758820171821185</v>
      </c>
    </row>
    <row r="398" spans="9:41" x14ac:dyDescent="0.25">
      <c r="I398">
        <v>405</v>
      </c>
      <c r="J398" s="2">
        <f t="shared" si="151"/>
        <v>3035.7020110523658</v>
      </c>
      <c r="K398" s="2">
        <f t="shared" si="152"/>
        <v>9411.4808421029502</v>
      </c>
      <c r="L398" s="2">
        <f t="shared" si="153"/>
        <v>325.09030533740565</v>
      </c>
      <c r="M398" s="2">
        <f t="shared" si="154"/>
        <v>0</v>
      </c>
      <c r="N398" s="2">
        <f t="shared" si="155"/>
        <v>0</v>
      </c>
      <c r="O398">
        <v>405</v>
      </c>
      <c r="P398" s="2">
        <f t="shared" si="168"/>
        <v>14570.216624388569</v>
      </c>
      <c r="Q398" s="2">
        <f t="shared" si="169"/>
        <v>45171.533347631164</v>
      </c>
      <c r="R398" s="2">
        <f t="shared" si="170"/>
        <v>1560.3099889282632</v>
      </c>
      <c r="S398" s="2">
        <f t="shared" si="156"/>
        <v>0</v>
      </c>
      <c r="T398" s="2">
        <f t="shared" si="157"/>
        <v>0</v>
      </c>
      <c r="U398" s="2">
        <f t="shared" si="158"/>
        <v>0</v>
      </c>
      <c r="V398" s="2">
        <f t="shared" si="159"/>
        <v>0</v>
      </c>
      <c r="W398" s="2">
        <f t="shared" si="171"/>
        <v>26482.96174782138</v>
      </c>
      <c r="X398" s="2">
        <f t="shared" si="160"/>
        <v>1.5486810900360866</v>
      </c>
      <c r="Y398" s="2">
        <f t="shared" si="172"/>
        <v>0</v>
      </c>
      <c r="Z398" s="2">
        <f t="shared" si="161"/>
        <v>0</v>
      </c>
      <c r="AA398" s="2">
        <f t="shared" si="173"/>
        <v>82104.200683835399</v>
      </c>
      <c r="AB398" s="2">
        <f t="shared" si="162"/>
        <v>0.49953183546520696</v>
      </c>
      <c r="AC398" s="2"/>
      <c r="AD398" s="2">
        <f t="shared" si="163"/>
        <v>208.34981999999999</v>
      </c>
      <c r="AE398" s="2">
        <f t="shared" si="164"/>
        <v>-1.9469135802469135</v>
      </c>
      <c r="AF398" s="2">
        <f t="shared" si="165"/>
        <v>0.99884586843649714</v>
      </c>
      <c r="AG398" s="2">
        <f t="shared" si="180"/>
        <v>4.9619470459573142E-2</v>
      </c>
      <c r="AH398" s="2">
        <f t="shared" si="174"/>
        <v>3.2039824582875825E-2</v>
      </c>
      <c r="AI398" s="2">
        <f t="shared" si="175"/>
        <v>0.64571073181806482</v>
      </c>
      <c r="AJ398" s="2">
        <f t="shared" si="176"/>
        <v>9.9285506065872137E-2</v>
      </c>
      <c r="AK398" s="2">
        <f t="shared" si="166"/>
        <v>3035.7012579487086</v>
      </c>
      <c r="AL398" s="2">
        <f t="shared" si="177"/>
        <v>7.5310365723159714E-4</v>
      </c>
      <c r="AM398" s="2">
        <f t="shared" si="167"/>
        <v>9393.879645418443</v>
      </c>
      <c r="AN398" s="2">
        <f t="shared" si="178"/>
        <v>17.601196684507041</v>
      </c>
      <c r="AO398">
        <f t="shared" si="179"/>
        <v>69.931505697430268</v>
      </c>
    </row>
    <row r="399" spans="9:41" x14ac:dyDescent="0.25">
      <c r="I399">
        <v>406</v>
      </c>
      <c r="J399" s="2">
        <f t="shared" si="151"/>
        <v>3058.245546743145</v>
      </c>
      <c r="K399" s="2">
        <f t="shared" si="152"/>
        <v>9481.5400556142013</v>
      </c>
      <c r="L399" s="2">
        <f t="shared" si="153"/>
        <v>325.20308017146698</v>
      </c>
      <c r="M399" s="2">
        <f t="shared" si="154"/>
        <v>0</v>
      </c>
      <c r="N399" s="2">
        <f t="shared" si="155"/>
        <v>0</v>
      </c>
      <c r="O399">
        <v>406</v>
      </c>
      <c r="P399" s="2">
        <f t="shared" si="168"/>
        <v>14642.263296621893</v>
      </c>
      <c r="Q399" s="2">
        <f t="shared" si="169"/>
        <v>45395.702807322756</v>
      </c>
      <c r="R399" s="2">
        <f t="shared" si="170"/>
        <v>1557.0068040527362</v>
      </c>
      <c r="S399" s="2">
        <f t="shared" si="156"/>
        <v>0</v>
      </c>
      <c r="T399" s="2">
        <f t="shared" si="157"/>
        <v>0</v>
      </c>
      <c r="U399" s="2">
        <f t="shared" si="158"/>
        <v>0</v>
      </c>
      <c r="V399" s="2">
        <f t="shared" si="159"/>
        <v>0</v>
      </c>
      <c r="W399" s="2">
        <f t="shared" si="171"/>
        <v>26679.62782083709</v>
      </c>
      <c r="X399" s="2">
        <f t="shared" si="160"/>
        <v>1.5410608665346066</v>
      </c>
      <c r="Y399" s="2">
        <f t="shared" si="172"/>
        <v>0</v>
      </c>
      <c r="Z399" s="2">
        <f t="shared" si="161"/>
        <v>0</v>
      </c>
      <c r="AA399" s="2">
        <f t="shared" si="173"/>
        <v>82715.385663370893</v>
      </c>
      <c r="AB399" s="2">
        <f t="shared" si="162"/>
        <v>0.49706508696854268</v>
      </c>
      <c r="AC399" s="2"/>
      <c r="AD399" s="2">
        <f t="shared" si="163"/>
        <v>208.86426399999999</v>
      </c>
      <c r="AE399" s="2">
        <f t="shared" si="164"/>
        <v>-1.9496347885170715</v>
      </c>
      <c r="AF399" s="2">
        <f t="shared" si="165"/>
        <v>0.99884264116004939</v>
      </c>
      <c r="AG399" s="2">
        <f t="shared" si="180"/>
        <v>4.9375340593872004E-2</v>
      </c>
      <c r="AH399" s="2">
        <f t="shared" si="174"/>
        <v>3.203983805318647E-2</v>
      </c>
      <c r="AI399" s="2">
        <f t="shared" si="175"/>
        <v>0.64890363626500125</v>
      </c>
      <c r="AJ399" s="2">
        <f t="shared" si="176"/>
        <v>9.9286859613656728E-2</v>
      </c>
      <c r="AK399" s="2">
        <f t="shared" si="166"/>
        <v>3058.2435022879258</v>
      </c>
      <c r="AL399" s="2">
        <f t="shared" si="177"/>
        <v>2.04445521942655E-3</v>
      </c>
      <c r="AM399" s="2">
        <f t="shared" si="167"/>
        <v>9463.6358935689314</v>
      </c>
      <c r="AN399" s="2">
        <f t="shared" si="178"/>
        <v>17.904162045269643</v>
      </c>
      <c r="AO399">
        <f t="shared" si="179"/>
        <v>70.104205555345231</v>
      </c>
    </row>
    <row r="400" spans="9:41" x14ac:dyDescent="0.25">
      <c r="I400">
        <v>407</v>
      </c>
      <c r="J400" s="2">
        <f t="shared" si="151"/>
        <v>3080.9010337125442</v>
      </c>
      <c r="K400" s="2">
        <f t="shared" si="152"/>
        <v>9551.9464932724113</v>
      </c>
      <c r="L400" s="2">
        <f t="shared" si="153"/>
        <v>325.31527518689921</v>
      </c>
      <c r="M400" s="2">
        <f t="shared" si="154"/>
        <v>0</v>
      </c>
      <c r="N400" s="2">
        <f t="shared" si="155"/>
        <v>0</v>
      </c>
      <c r="O400">
        <v>407</v>
      </c>
      <c r="P400" s="2">
        <f t="shared" si="168"/>
        <v>14714.490614358667</v>
      </c>
      <c r="Q400" s="2">
        <f t="shared" si="169"/>
        <v>45620.429051804109</v>
      </c>
      <c r="R400" s="2">
        <f t="shared" si="170"/>
        <v>1553.7170818099576</v>
      </c>
      <c r="S400" s="2">
        <f t="shared" si="156"/>
        <v>0</v>
      </c>
      <c r="T400" s="2">
        <f t="shared" si="157"/>
        <v>0</v>
      </c>
      <c r="U400" s="2">
        <f t="shared" si="158"/>
        <v>0</v>
      </c>
      <c r="V400" s="2">
        <f t="shared" si="159"/>
        <v>0</v>
      </c>
      <c r="W400" s="2">
        <f t="shared" si="171"/>
        <v>26877.270538272605</v>
      </c>
      <c r="X400" s="2">
        <f t="shared" si="160"/>
        <v>1.533496439346737</v>
      </c>
      <c r="Y400" s="2">
        <f t="shared" si="172"/>
        <v>0</v>
      </c>
      <c r="Z400" s="2">
        <f t="shared" si="161"/>
        <v>0</v>
      </c>
      <c r="AA400" s="2">
        <f t="shared" si="173"/>
        <v>83329.599768877379</v>
      </c>
      <c r="AB400" s="2">
        <f t="shared" si="162"/>
        <v>0.49461654423058643</v>
      </c>
      <c r="AC400" s="2"/>
      <c r="AD400" s="2">
        <f t="shared" si="163"/>
        <v>209.37870800000002</v>
      </c>
      <c r="AE400" s="2">
        <f t="shared" si="164"/>
        <v>-1.9523359633924744</v>
      </c>
      <c r="AF400" s="2">
        <f t="shared" si="165"/>
        <v>0.9988394331915621</v>
      </c>
      <c r="AG400" s="2">
        <f t="shared" si="180"/>
        <v>4.9133007999634673E-2</v>
      </c>
      <c r="AH400" s="2">
        <f t="shared" si="174"/>
        <v>3.2039857895310879E-2</v>
      </c>
      <c r="AI400" s="2">
        <f t="shared" si="175"/>
        <v>0.65210454640898663</v>
      </c>
      <c r="AJ400" s="2">
        <f t="shared" si="176"/>
        <v>9.9288209667673932E-2</v>
      </c>
      <c r="AK400" s="2">
        <f t="shared" si="166"/>
        <v>3080.8970661266089</v>
      </c>
      <c r="AL400" s="2">
        <f t="shared" si="177"/>
        <v>3.9675859354532453E-3</v>
      </c>
      <c r="AM400" s="2">
        <f t="shared" si="167"/>
        <v>9533.7366163206116</v>
      </c>
      <c r="AN400" s="2">
        <f t="shared" si="178"/>
        <v>18.209876951799394</v>
      </c>
      <c r="AO400">
        <f t="shared" si="179"/>
        <v>70.276919534524325</v>
      </c>
    </row>
    <row r="401" spans="9:41" x14ac:dyDescent="0.25">
      <c r="I401">
        <v>408</v>
      </c>
      <c r="J401" s="2">
        <f t="shared" si="151"/>
        <v>3103.6687461812871</v>
      </c>
      <c r="K401" s="2">
        <f t="shared" si="152"/>
        <v>9622.7010082810139</v>
      </c>
      <c r="L401" s="2">
        <f t="shared" si="153"/>
        <v>325.42689435166074</v>
      </c>
      <c r="M401" s="2">
        <f t="shared" si="154"/>
        <v>0</v>
      </c>
      <c r="N401" s="2">
        <f t="shared" si="155"/>
        <v>0</v>
      </c>
      <c r="O401">
        <v>408</v>
      </c>
      <c r="P401" s="2">
        <f t="shared" si="168"/>
        <v>14786.898555800844</v>
      </c>
      <c r="Q401" s="2">
        <f t="shared" si="169"/>
        <v>45845.712052011171</v>
      </c>
      <c r="R401" s="2">
        <f t="shared" si="170"/>
        <v>1550.4407421146389</v>
      </c>
      <c r="S401" s="2">
        <f t="shared" si="156"/>
        <v>0</v>
      </c>
      <c r="T401" s="2">
        <f t="shared" si="157"/>
        <v>0</v>
      </c>
      <c r="U401" s="2">
        <f t="shared" si="158"/>
        <v>0</v>
      </c>
      <c r="V401" s="2">
        <f t="shared" si="159"/>
        <v>0</v>
      </c>
      <c r="W401" s="2">
        <f t="shared" si="171"/>
        <v>27075.892292384138</v>
      </c>
      <c r="X401" s="2">
        <f t="shared" si="160"/>
        <v>1.5259872703372257</v>
      </c>
      <c r="Y401" s="2">
        <f t="shared" si="172"/>
        <v>0</v>
      </c>
      <c r="Z401" s="2">
        <f t="shared" si="161"/>
        <v>0</v>
      </c>
      <c r="AA401" s="2">
        <f t="shared" si="173"/>
        <v>83946.850443560339</v>
      </c>
      <c r="AB401" s="2">
        <f t="shared" si="162"/>
        <v>0.49218602905154629</v>
      </c>
      <c r="AC401" s="2"/>
      <c r="AD401" s="2">
        <f t="shared" si="163"/>
        <v>209.89315200000001</v>
      </c>
      <c r="AE401" s="2">
        <f t="shared" si="164"/>
        <v>-1.9550173010380623</v>
      </c>
      <c r="AF401" s="2">
        <f t="shared" si="165"/>
        <v>0.99883624439628282</v>
      </c>
      <c r="AG401" s="2">
        <f t="shared" si="180"/>
        <v>4.8892455078163956E-2</v>
      </c>
      <c r="AH401" s="2">
        <f t="shared" si="174"/>
        <v>3.2039883967943758E-2</v>
      </c>
      <c r="AI401" s="2">
        <f t="shared" si="175"/>
        <v>0.65531346128399293</v>
      </c>
      <c r="AJ401" s="2">
        <f t="shared" si="176"/>
        <v>9.9289556183221217E-2</v>
      </c>
      <c r="AK401" s="2">
        <f t="shared" si="166"/>
        <v>3103.6622236507151</v>
      </c>
      <c r="AL401" s="2">
        <f t="shared" si="177"/>
        <v>6.5225305720674233E-3</v>
      </c>
      <c r="AM401" s="2">
        <f t="shared" si="167"/>
        <v>9604.1826621330893</v>
      </c>
      <c r="AN401" s="2">
        <f t="shared" si="178"/>
        <v>18.518346147923758</v>
      </c>
      <c r="AO401">
        <f t="shared" si="179"/>
        <v>70.44964742728169</v>
      </c>
    </row>
    <row r="402" spans="9:41" x14ac:dyDescent="0.25">
      <c r="I402">
        <v>409</v>
      </c>
      <c r="J402" s="2">
        <f t="shared" si="151"/>
        <v>3126.5489583812455</v>
      </c>
      <c r="K402" s="2">
        <f t="shared" si="152"/>
        <v>9693.8044538582999</v>
      </c>
      <c r="L402" s="2">
        <f t="shared" si="153"/>
        <v>325.53794159982471</v>
      </c>
      <c r="M402" s="2">
        <f t="shared" si="154"/>
        <v>0</v>
      </c>
      <c r="N402" s="2">
        <f t="shared" si="155"/>
        <v>0</v>
      </c>
      <c r="O402">
        <v>409</v>
      </c>
      <c r="P402" s="2">
        <f t="shared" si="168"/>
        <v>14859.48709941653</v>
      </c>
      <c r="Q402" s="2">
        <f t="shared" si="169"/>
        <v>46071.551779234709</v>
      </c>
      <c r="R402" s="2">
        <f t="shared" si="170"/>
        <v>1547.1777055036771</v>
      </c>
      <c r="S402" s="2">
        <f t="shared" si="156"/>
        <v>0</v>
      </c>
      <c r="T402" s="2">
        <f t="shared" si="157"/>
        <v>0</v>
      </c>
      <c r="U402" s="2">
        <f t="shared" si="158"/>
        <v>0</v>
      </c>
      <c r="V402" s="2">
        <f t="shared" si="159"/>
        <v>0</v>
      </c>
      <c r="W402" s="2">
        <f t="shared" si="171"/>
        <v>27275.495475525113</v>
      </c>
      <c r="X402" s="2">
        <f t="shared" si="160"/>
        <v>1.5185328277451795</v>
      </c>
      <c r="Y402" s="2">
        <f t="shared" si="172"/>
        <v>0</v>
      </c>
      <c r="Z402" s="2">
        <f t="shared" si="161"/>
        <v>0</v>
      </c>
      <c r="AA402" s="2">
        <f t="shared" si="173"/>
        <v>84567.14513075487</v>
      </c>
      <c r="AB402" s="2">
        <f t="shared" si="162"/>
        <v>0.48977336539574262</v>
      </c>
      <c r="AC402" s="2"/>
      <c r="AD402" s="2">
        <f t="shared" si="163"/>
        <v>210.40759600000001</v>
      </c>
      <c r="AE402" s="2">
        <f t="shared" si="164"/>
        <v>-1.9576789952236058</v>
      </c>
      <c r="AF402" s="2">
        <f t="shared" si="165"/>
        <v>0.99883307464031057</v>
      </c>
      <c r="AG402" s="2">
        <f t="shared" si="180"/>
        <v>4.8653664445642265E-2</v>
      </c>
      <c r="AH402" s="2">
        <f t="shared" si="174"/>
        <v>3.2039916132657158E-2</v>
      </c>
      <c r="AI402" s="2">
        <f t="shared" si="175"/>
        <v>0.65853037993578833</v>
      </c>
      <c r="AJ402" s="2">
        <f t="shared" si="176"/>
        <v>9.9290899117293829E-2</v>
      </c>
      <c r="AK402" s="2">
        <f t="shared" si="166"/>
        <v>3126.5392490462041</v>
      </c>
      <c r="AL402" s="2">
        <f t="shared" si="177"/>
        <v>9.7093350412693347E-3</v>
      </c>
      <c r="AM402" s="2">
        <f t="shared" si="167"/>
        <v>9674.9748794659699</v>
      </c>
      <c r="AN402" s="2">
        <f t="shared" si="178"/>
        <v>18.829574392330588</v>
      </c>
      <c r="AO402">
        <f t="shared" si="179"/>
        <v>70.622389029227492</v>
      </c>
    </row>
    <row r="403" spans="9:41" x14ac:dyDescent="0.25">
      <c r="I403">
        <v>410</v>
      </c>
      <c r="J403" s="2">
        <f t="shared" si="151"/>
        <v>3149.5419445552993</v>
      </c>
      <c r="K403" s="2">
        <f t="shared" si="152"/>
        <v>9765.2576832372506</v>
      </c>
      <c r="L403" s="2">
        <f t="shared" si="153"/>
        <v>325.64842083192582</v>
      </c>
      <c r="M403" s="2">
        <f t="shared" si="154"/>
        <v>0</v>
      </c>
      <c r="N403" s="2">
        <f t="shared" si="155"/>
        <v>0</v>
      </c>
      <c r="O403">
        <v>410</v>
      </c>
      <c r="P403" s="2">
        <f t="shared" si="168"/>
        <v>14932.256223936101</v>
      </c>
      <c r="Q403" s="2">
        <f t="shared" si="169"/>
        <v>46297.948205115266</v>
      </c>
      <c r="R403" s="2">
        <f t="shared" si="170"/>
        <v>1543.9278931302097</v>
      </c>
      <c r="S403" s="2">
        <f t="shared" si="156"/>
        <v>0</v>
      </c>
      <c r="T403" s="2">
        <f t="shared" si="157"/>
        <v>0</v>
      </c>
      <c r="U403" s="2">
        <f t="shared" si="158"/>
        <v>0</v>
      </c>
      <c r="V403" s="2">
        <f t="shared" si="159"/>
        <v>0</v>
      </c>
      <c r="W403" s="2">
        <f t="shared" si="171"/>
        <v>27476.08248014504</v>
      </c>
      <c r="X403" s="2">
        <f t="shared" si="160"/>
        <v>1.5111325860956881</v>
      </c>
      <c r="Y403" s="2">
        <f t="shared" si="172"/>
        <v>0</v>
      </c>
      <c r="Z403" s="2">
        <f t="shared" si="161"/>
        <v>0</v>
      </c>
      <c r="AA403" s="2">
        <f t="shared" si="173"/>
        <v>85190.491273924286</v>
      </c>
      <c r="AB403" s="2">
        <f t="shared" si="162"/>
        <v>0.48737837936038225</v>
      </c>
      <c r="AC403" s="2"/>
      <c r="AD403" s="2">
        <f t="shared" si="163"/>
        <v>210.92204000000001</v>
      </c>
      <c r="AE403" s="2">
        <f t="shared" si="164"/>
        <v>-1.9603212373587151</v>
      </c>
      <c r="AF403" s="2">
        <f t="shared" si="165"/>
        <v>0.99882992379059798</v>
      </c>
      <c r="AG403" s="2">
        <f t="shared" si="180"/>
        <v>4.8416618929990982E-2</v>
      </c>
      <c r="AH403" s="2">
        <f t="shared" si="174"/>
        <v>3.2039954253838807E-2</v>
      </c>
      <c r="AI403" s="2">
        <f t="shared" si="175"/>
        <v>0.66175530142176275</v>
      </c>
      <c r="AJ403" s="2">
        <f t="shared" si="176"/>
        <v>9.9292238428540514E-2</v>
      </c>
      <c r="AK403" s="2">
        <f t="shared" si="166"/>
        <v>3149.5284164990348</v>
      </c>
      <c r="AL403" s="2">
        <f t="shared" si="177"/>
        <v>1.3528056264385175E-2</v>
      </c>
      <c r="AM403" s="2">
        <f t="shared" si="167"/>
        <v>9746.1141167788646</v>
      </c>
      <c r="AN403" s="2">
        <f t="shared" si="178"/>
        <v>19.143566458386811</v>
      </c>
      <c r="AO403">
        <f t="shared" si="179"/>
        <v>70.795144139209441</v>
      </c>
    </row>
    <row r="404" spans="9:41" x14ac:dyDescent="0.25">
      <c r="I404">
        <v>411</v>
      </c>
      <c r="J404" s="2">
        <f t="shared" si="151"/>
        <v>3172.6479789572059</v>
      </c>
      <c r="K404" s="2">
        <f t="shared" si="152"/>
        <v>9837.0615496653427</v>
      </c>
      <c r="L404" s="2">
        <f t="shared" si="153"/>
        <v>325.75833591530289</v>
      </c>
      <c r="M404" s="2">
        <f t="shared" si="154"/>
        <v>0</v>
      </c>
      <c r="N404" s="2">
        <f t="shared" si="155"/>
        <v>0</v>
      </c>
      <c r="O404">
        <v>411</v>
      </c>
      <c r="P404" s="2">
        <f t="shared" si="168"/>
        <v>15005.205908348371</v>
      </c>
      <c r="Q404" s="2">
        <f t="shared" si="169"/>
        <v>46524.90130163791</v>
      </c>
      <c r="R404" s="2">
        <f t="shared" si="170"/>
        <v>1540.6912267577384</v>
      </c>
      <c r="S404" s="2">
        <f t="shared" si="156"/>
        <v>0</v>
      </c>
      <c r="T404" s="2">
        <f t="shared" si="157"/>
        <v>0</v>
      </c>
      <c r="U404" s="2">
        <f t="shared" si="158"/>
        <v>0</v>
      </c>
      <c r="V404" s="2">
        <f t="shared" si="159"/>
        <v>0</v>
      </c>
      <c r="W404" s="2">
        <f t="shared" si="171"/>
        <v>27677.655698788261</v>
      </c>
      <c r="X404" s="2">
        <f t="shared" si="160"/>
        <v>1.5037860261128326</v>
      </c>
      <c r="Y404" s="2">
        <f t="shared" si="172"/>
        <v>0</v>
      </c>
      <c r="Z404" s="2">
        <f t="shared" si="161"/>
        <v>0</v>
      </c>
      <c r="AA404" s="2">
        <f t="shared" si="173"/>
        <v>85816.896316658254</v>
      </c>
      <c r="AB404" s="2">
        <f t="shared" si="162"/>
        <v>0.48500089914485439</v>
      </c>
      <c r="AC404" s="2"/>
      <c r="AD404" s="2">
        <f t="shared" si="163"/>
        <v>211.43648400000001</v>
      </c>
      <c r="AE404" s="2">
        <f t="shared" si="164"/>
        <v>-1.9629442165272524</v>
      </c>
      <c r="AF404" s="2">
        <f t="shared" si="165"/>
        <v>0.99882679171495148</v>
      </c>
      <c r="AG404" s="2">
        <f t="shared" si="180"/>
        <v>4.8181301567783073E-2</v>
      </c>
      <c r="AH404" s="2">
        <f t="shared" si="174"/>
        <v>3.2039998198631951E-2</v>
      </c>
      <c r="AI404" s="2">
        <f t="shared" si="175"/>
        <v>0.66498822481075992</v>
      </c>
      <c r="AJ404" s="2">
        <f t="shared" si="176"/>
        <v>9.9293574077220115E-2</v>
      </c>
      <c r="AK404" s="2">
        <f t="shared" si="166"/>
        <v>3172.6300001951677</v>
      </c>
      <c r="AL404" s="2">
        <f t="shared" si="177"/>
        <v>1.7978762038134397E-2</v>
      </c>
      <c r="AM404" s="2">
        <f t="shared" si="167"/>
        <v>9817.6012225313825</v>
      </c>
      <c r="AN404" s="2">
        <f t="shared" si="178"/>
        <v>19.460327133959868</v>
      </c>
      <c r="AO404">
        <f t="shared" si="179"/>
        <v>70.96791255925524</v>
      </c>
    </row>
    <row r="405" spans="9:41" x14ac:dyDescent="0.25">
      <c r="I405">
        <v>412</v>
      </c>
      <c r="J405" s="2">
        <f t="shared" si="151"/>
        <v>3195.8673358514638</v>
      </c>
      <c r="K405" s="2">
        <f t="shared" si="152"/>
        <v>9909.2169064043719</v>
      </c>
      <c r="L405" s="2">
        <f t="shared" si="153"/>
        <v>325.86769068443704</v>
      </c>
      <c r="M405" s="2">
        <f t="shared" si="154"/>
        <v>0</v>
      </c>
      <c r="N405" s="2">
        <f t="shared" si="155"/>
        <v>0</v>
      </c>
      <c r="O405">
        <v>412</v>
      </c>
      <c r="P405" s="2">
        <f t="shared" si="168"/>
        <v>15078.336131896831</v>
      </c>
      <c r="Q405" s="2">
        <f t="shared" si="169"/>
        <v>46752.411041127278</v>
      </c>
      <c r="R405" s="2">
        <f t="shared" si="170"/>
        <v>1537.4676287543173</v>
      </c>
      <c r="S405" s="2">
        <f t="shared" si="156"/>
        <v>0</v>
      </c>
      <c r="T405" s="2">
        <f t="shared" si="157"/>
        <v>0</v>
      </c>
      <c r="U405" s="2">
        <f t="shared" si="158"/>
        <v>0</v>
      </c>
      <c r="V405" s="2">
        <f t="shared" si="159"/>
        <v>0</v>
      </c>
      <c r="W405" s="2">
        <f t="shared" si="171"/>
        <v>27880.217524092866</v>
      </c>
      <c r="X405" s="2">
        <f t="shared" si="160"/>
        <v>1.496492634634045</v>
      </c>
      <c r="Y405" s="2">
        <f t="shared" si="172"/>
        <v>0</v>
      </c>
      <c r="Z405" s="2">
        <f t="shared" si="161"/>
        <v>0</v>
      </c>
      <c r="AA405" s="2">
        <f t="shared" si="173"/>
        <v>86446.367702671414</v>
      </c>
      <c r="AB405" s="2">
        <f t="shared" si="162"/>
        <v>0.48264075502053361</v>
      </c>
      <c r="AC405" s="2"/>
      <c r="AD405" s="2">
        <f t="shared" si="163"/>
        <v>211.950928</v>
      </c>
      <c r="AE405" s="2">
        <f t="shared" si="164"/>
        <v>-1.9655481195211613</v>
      </c>
      <c r="AF405" s="2">
        <f t="shared" si="165"/>
        <v>0.99882367828203122</v>
      </c>
      <c r="AG405" s="2">
        <f t="shared" si="180"/>
        <v>4.79476956012082E-2</v>
      </c>
      <c r="AH405" s="2">
        <f t="shared" si="174"/>
        <v>3.2040047836876542E-2</v>
      </c>
      <c r="AI405" s="2">
        <f t="shared" si="175"/>
        <v>0.66822914918291065</v>
      </c>
      <c r="AJ405" s="2">
        <f t="shared" si="176"/>
        <v>9.9294906025159543E-2</v>
      </c>
      <c r="AK405" s="2">
        <f t="shared" si="166"/>
        <v>3195.844274320561</v>
      </c>
      <c r="AL405" s="2">
        <f t="shared" si="177"/>
        <v>2.3061530902646558E-2</v>
      </c>
      <c r="AM405" s="2">
        <f t="shared" si="167"/>
        <v>9889.437045183131</v>
      </c>
      <c r="AN405" s="2">
        <f t="shared" si="178"/>
        <v>19.77986122124177</v>
      </c>
      <c r="AO405">
        <f t="shared" si="179"/>
        <v>71.140694094516206</v>
      </c>
    </row>
    <row r="406" spans="9:41" x14ac:dyDescent="0.25">
      <c r="I406">
        <v>413</v>
      </c>
      <c r="J406" s="2">
        <f t="shared" si="151"/>
        <v>3219.2002895131864</v>
      </c>
      <c r="K406" s="2">
        <f t="shared" si="152"/>
        <v>9981.7246067303004</v>
      </c>
      <c r="L406" s="2">
        <f t="shared" si="153"/>
        <v>325.97648894128633</v>
      </c>
      <c r="M406" s="2">
        <f t="shared" si="154"/>
        <v>0</v>
      </c>
      <c r="N406" s="2">
        <f t="shared" si="155"/>
        <v>0</v>
      </c>
      <c r="O406">
        <v>413</v>
      </c>
      <c r="P406" s="2">
        <f t="shared" si="168"/>
        <v>15151.646874075963</v>
      </c>
      <c r="Q406" s="2">
        <f t="shared" si="169"/>
        <v>46980.477396242721</v>
      </c>
      <c r="R406" s="2">
        <f t="shared" si="170"/>
        <v>1534.2570220868101</v>
      </c>
      <c r="S406" s="2">
        <f t="shared" si="156"/>
        <v>0</v>
      </c>
      <c r="T406" s="2">
        <f t="shared" si="157"/>
        <v>0</v>
      </c>
      <c r="U406" s="2">
        <f t="shared" si="158"/>
        <v>0</v>
      </c>
      <c r="V406" s="2">
        <f t="shared" si="159"/>
        <v>0</v>
      </c>
      <c r="W406" s="2">
        <f t="shared" si="171"/>
        <v>28083.770348789549</v>
      </c>
      <c r="X406" s="2">
        <f t="shared" si="160"/>
        <v>1.489251904525799</v>
      </c>
      <c r="Y406" s="2">
        <f t="shared" si="172"/>
        <v>0</v>
      </c>
      <c r="Z406" s="2">
        <f t="shared" si="161"/>
        <v>0</v>
      </c>
      <c r="AA406" s="2">
        <f t="shared" si="173"/>
        <v>87078.912875802009</v>
      </c>
      <c r="AB406" s="2">
        <f t="shared" si="162"/>
        <v>0.48029777930108086</v>
      </c>
      <c r="AC406" s="2"/>
      <c r="AD406" s="2">
        <f t="shared" si="163"/>
        <v>212.465372</v>
      </c>
      <c r="AE406" s="2">
        <f t="shared" si="164"/>
        <v>-1.9681331308737224</v>
      </c>
      <c r="AF406" s="2">
        <f t="shared" si="165"/>
        <v>0.9988205833613526</v>
      </c>
      <c r="AG406" s="2">
        <f t="shared" si="180"/>
        <v>4.7715784475089174E-2</v>
      </c>
      <c r="AH406" s="2">
        <f t="shared" si="174"/>
        <v>3.2040103041051753E-2</v>
      </c>
      <c r="AI406" s="2">
        <f t="shared" si="175"/>
        <v>0.67147807362946799</v>
      </c>
      <c r="AJ406" s="2">
        <f t="shared" si="176"/>
        <v>9.9296234235712641E-2</v>
      </c>
      <c r="AK406" s="2">
        <f t="shared" si="166"/>
        <v>3219.1715130611751</v>
      </c>
      <c r="AL406" s="2">
        <f t="shared" si="177"/>
        <v>2.8776452011395608E-2</v>
      </c>
      <c r="AM406" s="2">
        <f t="shared" si="167"/>
        <v>9961.6224331937246</v>
      </c>
      <c r="AN406" s="2">
        <f t="shared" si="178"/>
        <v>20.102173536575648</v>
      </c>
      <c r="AO406">
        <f t="shared" si="179"/>
        <v>71.313488553212153</v>
      </c>
    </row>
    <row r="407" spans="9:41" x14ac:dyDescent="0.25">
      <c r="I407">
        <v>414</v>
      </c>
      <c r="J407" s="2">
        <f t="shared" ref="J407:J470" si="181">AL407+AK407</f>
        <v>3242.647114227972</v>
      </c>
      <c r="K407" s="2">
        <f t="shared" ref="K407:K470" si="182">$AN407+$AM407</f>
        <v>10054.585503933053</v>
      </c>
      <c r="L407" s="2">
        <f t="shared" ref="L407:L470" si="183">$E$12*((1-($E$15/($E$15+(AD407/$E$14)))*($E$15/($E$15+(AD407/$E$14)))))/((1-($E$15/($E$15+1))*($E$15/($E$15+1))))</f>
        <v>326.08473445561623</v>
      </c>
      <c r="M407" s="2">
        <f t="shared" ref="M407:M470" si="184">MAX(0,L407-J407)</f>
        <v>0</v>
      </c>
      <c r="N407" s="2">
        <f t="shared" ref="N407:N470" si="185">MAX(0,$L407-$K407)</f>
        <v>0</v>
      </c>
      <c r="O407">
        <v>414</v>
      </c>
      <c r="P407" s="2">
        <f t="shared" si="168"/>
        <v>15225.138114627594</v>
      </c>
      <c r="Q407" s="2">
        <f t="shared" si="169"/>
        <v>47209.100339973309</v>
      </c>
      <c r="R407" s="2">
        <f t="shared" si="170"/>
        <v>1531.0593303152079</v>
      </c>
      <c r="S407" s="2">
        <f t="shared" ref="S407:S470" si="186">MAX(0,$R407-$P407)</f>
        <v>0</v>
      </c>
      <c r="T407" s="2">
        <f t="shared" ref="T407:T470" si="187">MAX(0,$R407-$Q407)</f>
        <v>0</v>
      </c>
      <c r="U407" s="2">
        <f t="shared" ref="U407:U470" si="188">196.85*(S407/$E$7)*AD407</f>
        <v>0</v>
      </c>
      <c r="V407" s="2">
        <f t="shared" ref="V407:V470" si="189">57.2958*ATAN((U407/196.85)/AD407)</f>
        <v>0</v>
      </c>
      <c r="W407" s="2">
        <f t="shared" si="171"/>
        <v>28288.316565700436</v>
      </c>
      <c r="X407" s="2">
        <f t="shared" ref="X407:X470" si="190">AD407/(W407/196.85)</f>
        <v>1.482063334600622</v>
      </c>
      <c r="Y407" s="2">
        <f t="shared" si="172"/>
        <v>0</v>
      </c>
      <c r="Z407" s="2">
        <f t="shared" ref="Z407:Z470" si="191">57.2958*ATAN(($Y407/196.85)/$AD407)</f>
        <v>0</v>
      </c>
      <c r="AA407" s="2">
        <f t="shared" si="173"/>
        <v>87714.539280010082</v>
      </c>
      <c r="AB407" s="2">
        <f t="shared" ref="AB407:AB470" si="192">$AD407/($AA407/196.85)</f>
        <v>0.47797180631323927</v>
      </c>
      <c r="AC407" s="2"/>
      <c r="AD407" s="2">
        <f t="shared" ref="AD407:AD470" si="193">I407*0.514444</f>
        <v>212.979816</v>
      </c>
      <c r="AE407" s="2">
        <f t="shared" ref="AE407:AE470" si="194">(($E$7/($E$4*0.5*$AD407*$AD407*$E$8))/$H$11)*(180/3.1415)+$E$18</f>
        <v>-1.9706994328922498</v>
      </c>
      <c r="AF407" s="2">
        <f t="shared" ref="AF407:AF470" si="195">COS(AE407*3.1415/180)*COS(AE407*3.1415/180)</f>
        <v>0.99881750682328552</v>
      </c>
      <c r="AG407" s="2">
        <f t="shared" si="180"/>
        <v>4.7485551833948765E-2</v>
      </c>
      <c r="AH407" s="2">
        <f t="shared" si="174"/>
        <v>3.2040163686219862E-2</v>
      </c>
      <c r="AI407" s="2">
        <f t="shared" si="175"/>
        <v>0.67473499725264729</v>
      </c>
      <c r="AJ407" s="2">
        <f t="shared" si="176"/>
        <v>9.9297558673720171E-2</v>
      </c>
      <c r="AK407" s="2">
        <f t="shared" ref="AK407:AK470" si="196">0.001*(0.5*$E$4*$AD407*$AD407*$AD407*$E$8*$H$8)/$E$13</f>
        <v>3242.6119906029689</v>
      </c>
      <c r="AL407" s="2">
        <f t="shared" si="177"/>
        <v>3.5123625003020284E-2</v>
      </c>
      <c r="AM407" s="2">
        <f t="shared" ref="AM407:AM470" si="197">0.001*(0.5*$E$4*$AD407*$AD407*$AD407*$E$8*$H$9)/$E$13</f>
        <v>10034.158235022767</v>
      </c>
      <c r="AN407" s="2">
        <f t="shared" si="178"/>
        <v>20.427268910284852</v>
      </c>
      <c r="AO407">
        <f t="shared" si="179"/>
        <v>71.486295746577198</v>
      </c>
    </row>
    <row r="408" spans="9:41" x14ac:dyDescent="0.25">
      <c r="I408">
        <v>415</v>
      </c>
      <c r="J408" s="2">
        <f t="shared" si="181"/>
        <v>3266.2080842917753</v>
      </c>
      <c r="K408" s="2">
        <f t="shared" si="182"/>
        <v>10127.800451316371</v>
      </c>
      <c r="L408" s="2">
        <f t="shared" si="183"/>
        <v>326.19243096532591</v>
      </c>
      <c r="M408" s="2">
        <f t="shared" si="184"/>
        <v>0</v>
      </c>
      <c r="N408" s="2">
        <f t="shared" si="185"/>
        <v>0</v>
      </c>
      <c r="O408">
        <v>415</v>
      </c>
      <c r="P408" s="2">
        <f t="shared" ref="P408:P471" si="198">$E$13*1000*$J408/$AD408</f>
        <v>15298.809833537329</v>
      </c>
      <c r="Q408" s="2">
        <f t="shared" ref="Q408:Q471" si="199">$E$13*1000*$K408/$AD408</f>
        <v>47438.27984563318</v>
      </c>
      <c r="R408" s="2">
        <f t="shared" ref="R408:R471" si="200">$E$13*1000*$L408/$AD408</f>
        <v>1527.874477587013</v>
      </c>
      <c r="S408" s="2">
        <f t="shared" si="186"/>
        <v>0</v>
      </c>
      <c r="T408" s="2">
        <f t="shared" si="187"/>
        <v>0</v>
      </c>
      <c r="U408" s="2">
        <f t="shared" si="188"/>
        <v>0</v>
      </c>
      <c r="V408" s="2">
        <f t="shared" si="189"/>
        <v>0</v>
      </c>
      <c r="W408" s="2">
        <f t="shared" ref="W408:W471" si="201">196.85*(P408/$E$7)*AD408</f>
        <v>28493.858567738032</v>
      </c>
      <c r="X408" s="2">
        <f t="shared" si="190"/>
        <v>1.4749264295353817</v>
      </c>
      <c r="Y408" s="2">
        <f t="shared" ref="Y408:Y471" si="202">196.85*(T408/$E$7)*$AD408</f>
        <v>0</v>
      </c>
      <c r="Z408" s="2">
        <f t="shared" si="191"/>
        <v>0</v>
      </c>
      <c r="AA408" s="2">
        <f t="shared" ref="AA408:AA471" si="203">196.85*(Q408/$E$7)*$AD408</f>
        <v>88353.254359376195</v>
      </c>
      <c r="AB408" s="2">
        <f t="shared" si="192"/>
        <v>0.47566267236810722</v>
      </c>
      <c r="AC408" s="2"/>
      <c r="AD408" s="2">
        <f t="shared" si="193"/>
        <v>213.49426</v>
      </c>
      <c r="AE408" s="2">
        <f t="shared" si="194"/>
        <v>-1.9732472056902308</v>
      </c>
      <c r="AF408" s="2">
        <f t="shared" si="195"/>
        <v>0.9988144485390541</v>
      </c>
      <c r="AG408" s="2">
        <f t="shared" si="180"/>
        <v>4.7256981519126051E-2</v>
      </c>
      <c r="AH408" s="2">
        <f t="shared" ref="AH408:AH471" si="204">$H$8+($AG408-$C$17)*($AG408-$C$17)*$H$7</f>
        <v>3.2040229649971448E-2</v>
      </c>
      <c r="AI408" s="2">
        <f t="shared" ref="AI408:AI471" si="205">AH408/AG408</f>
        <v>0.67799991916546742</v>
      </c>
      <c r="AJ408" s="2">
        <f t="shared" ref="AJ408:AJ471" si="206">$H$9+($AG408-$C$19)*($AG408-$C$19)*$H$7</f>
        <v>9.9298879305470808E-2</v>
      </c>
      <c r="AK408" s="2">
        <f t="shared" si="196"/>
        <v>3266.1659811319005</v>
      </c>
      <c r="AL408" s="2">
        <f t="shared" ref="AL408:AL471" si="207">0.001*$E$4*0.5*$E$8*$AD408*$AD408*$AD408*($AG408-$C$17)*($AG408-$C$17)*$H$7</f>
        <v>4.2103159874994314E-2</v>
      </c>
      <c r="AM408" s="2">
        <f t="shared" si="197"/>
        <v>10107.045299129866</v>
      </c>
      <c r="AN408" s="2">
        <f t="shared" ref="AN408:AN471" si="208">0.001*$E$4*0.5*$E$8*$AD408*$AD408*$AD408*($AG408-$C$19)*($AG408-$C$19)*$H$41</f>
        <v>20.755152186504475</v>
      </c>
      <c r="AO408">
        <f t="shared" ref="AO408:AO471" si="209">P408/AD408</f>
        <v>71.659115488806719</v>
      </c>
    </row>
    <row r="409" spans="9:41" x14ac:dyDescent="0.25">
      <c r="I409">
        <v>416</v>
      </c>
      <c r="J409" s="2">
        <f t="shared" si="181"/>
        <v>3289.8834740107895</v>
      </c>
      <c r="K409" s="2">
        <f t="shared" si="182"/>
        <v>10201.370302197649</v>
      </c>
      <c r="L409" s="2">
        <f t="shared" si="183"/>
        <v>326.29958217677137</v>
      </c>
      <c r="M409" s="2">
        <f t="shared" si="184"/>
        <v>0</v>
      </c>
      <c r="N409" s="2">
        <f t="shared" si="185"/>
        <v>0</v>
      </c>
      <c r="O409">
        <v>416</v>
      </c>
      <c r="P409" s="2">
        <f t="shared" si="198"/>
        <v>15372.662011031056</v>
      </c>
      <c r="Q409" s="2">
        <f t="shared" si="199"/>
        <v>47668.015886856869</v>
      </c>
      <c r="R409" s="2">
        <f t="shared" si="200"/>
        <v>1524.7023886316856</v>
      </c>
      <c r="S409" s="2">
        <f t="shared" si="186"/>
        <v>0</v>
      </c>
      <c r="T409" s="2">
        <f t="shared" si="187"/>
        <v>0</v>
      </c>
      <c r="U409" s="2">
        <f t="shared" si="188"/>
        <v>0</v>
      </c>
      <c r="V409" s="2">
        <f t="shared" si="189"/>
        <v>0</v>
      </c>
      <c r="W409" s="2">
        <f t="shared" si="201"/>
        <v>28700.398747904157</v>
      </c>
      <c r="X409" s="2">
        <f t="shared" si="190"/>
        <v>1.4678406997908475</v>
      </c>
      <c r="Y409" s="2">
        <f t="shared" si="202"/>
        <v>0</v>
      </c>
      <c r="Z409" s="2">
        <f t="shared" si="191"/>
        <v>0</v>
      </c>
      <c r="AA409" s="2">
        <f t="shared" si="203"/>
        <v>88995.065558100017</v>
      </c>
      <c r="AB409" s="2">
        <f t="shared" si="192"/>
        <v>0.47337021573288446</v>
      </c>
      <c r="AC409" s="2"/>
      <c r="AD409" s="2">
        <f t="shared" si="193"/>
        <v>214.00870399999999</v>
      </c>
      <c r="AE409" s="2">
        <f t="shared" si="194"/>
        <v>-1.9757766272189348</v>
      </c>
      <c r="AF409" s="2">
        <f t="shared" si="195"/>
        <v>0.99881140838073579</v>
      </c>
      <c r="AG409" s="2">
        <f t="shared" si="180"/>
        <v>4.7030057565940989E-2</v>
      </c>
      <c r="AH409" s="2">
        <f t="shared" si="204"/>
        <v>3.204030081237174E-2</v>
      </c>
      <c r="AI409" s="2">
        <f t="shared" si="205"/>
        <v>0.68127283849159515</v>
      </c>
      <c r="AJ409" s="2">
        <f t="shared" si="206"/>
        <v>9.9300196098663099E-2</v>
      </c>
      <c r="AK409" s="2">
        <f t="shared" si="196"/>
        <v>3289.8337588339305</v>
      </c>
      <c r="AL409" s="2">
        <f t="shared" si="207"/>
        <v>4.9715176859125243E-2</v>
      </c>
      <c r="AM409" s="2">
        <f t="shared" si="197"/>
        <v>10180.284473974634</v>
      </c>
      <c r="AN409" s="2">
        <f t="shared" si="208"/>
        <v>21.085828223015458</v>
      </c>
      <c r="AO409">
        <f t="shared" si="209"/>
        <v>71.831947597005481</v>
      </c>
    </row>
    <row r="410" spans="9:41" x14ac:dyDescent="0.25">
      <c r="I410">
        <v>417</v>
      </c>
      <c r="J410" s="2">
        <f t="shared" si="181"/>
        <v>3313.6735577013151</v>
      </c>
      <c r="K410" s="2">
        <f t="shared" si="182"/>
        <v>10275.295909907756</v>
      </c>
      <c r="L410" s="2">
        <f t="shared" si="183"/>
        <v>326.40619176508392</v>
      </c>
      <c r="M410" s="2">
        <f t="shared" si="184"/>
        <v>0</v>
      </c>
      <c r="N410" s="2">
        <f t="shared" si="185"/>
        <v>0</v>
      </c>
      <c r="O410">
        <v>417</v>
      </c>
      <c r="P410" s="2">
        <f t="shared" si="198"/>
        <v>15446.694627571451</v>
      </c>
      <c r="Q410" s="2">
        <f t="shared" si="199"/>
        <v>47898.308437594605</v>
      </c>
      <c r="R410" s="2">
        <f t="shared" si="200"/>
        <v>1521.5429887551527</v>
      </c>
      <c r="S410" s="2">
        <f t="shared" si="186"/>
        <v>0</v>
      </c>
      <c r="T410" s="2">
        <f t="shared" si="187"/>
        <v>0</v>
      </c>
      <c r="U410" s="2">
        <f t="shared" si="188"/>
        <v>0</v>
      </c>
      <c r="V410" s="2">
        <f t="shared" si="189"/>
        <v>0</v>
      </c>
      <c r="W410" s="2">
        <f t="shared" si="201"/>
        <v>28907.93949928879</v>
      </c>
      <c r="X410" s="2">
        <f t="shared" si="190"/>
        <v>1.4608056615324982</v>
      </c>
      <c r="Y410" s="2">
        <f t="shared" si="202"/>
        <v>0</v>
      </c>
      <c r="Z410" s="2">
        <f t="shared" si="191"/>
        <v>0</v>
      </c>
      <c r="AA410" s="2">
        <f t="shared" si="203"/>
        <v>89639.980320498755</v>
      </c>
      <c r="AB410" s="2">
        <f t="shared" si="192"/>
        <v>0.47109427660308345</v>
      </c>
      <c r="AC410" s="2"/>
      <c r="AD410" s="2">
        <f t="shared" si="193"/>
        <v>214.52314799999999</v>
      </c>
      <c r="AE410" s="2">
        <f t="shared" si="194"/>
        <v>-1.9782878732984837</v>
      </c>
      <c r="AF410" s="2">
        <f t="shared" si="195"/>
        <v>0.99880838622126178</v>
      </c>
      <c r="AG410" s="2">
        <f t="shared" si="180"/>
        <v>4.6804764200906811E-2</v>
      </c>
      <c r="AH410" s="2">
        <f t="shared" si="204"/>
        <v>3.2040377055908315E-2</v>
      </c>
      <c r="AI410" s="2">
        <f t="shared" si="205"/>
        <v>0.6845537543651925</v>
      </c>
      <c r="AJ410" s="2">
        <f t="shared" si="206"/>
        <v>9.9301509022368437E-2</v>
      </c>
      <c r="AK410" s="2">
        <f t="shared" si="196"/>
        <v>3313.6155978950164</v>
      </c>
      <c r="AL410" s="2">
        <f t="shared" si="207"/>
        <v>5.7959806298836777E-2</v>
      </c>
      <c r="AM410" s="2">
        <f t="shared" si="197"/>
        <v>10253.876608016675</v>
      </c>
      <c r="AN410" s="2">
        <f t="shared" si="208"/>
        <v>21.419301891080838</v>
      </c>
      <c r="AO410">
        <f t="shared" si="209"/>
        <v>72.004791891136392</v>
      </c>
    </row>
    <row r="411" spans="9:41" x14ac:dyDescent="0.25">
      <c r="I411">
        <v>418</v>
      </c>
      <c r="J411" s="2">
        <f t="shared" si="181"/>
        <v>3337.5786096896495</v>
      </c>
      <c r="K411" s="2">
        <f t="shared" si="182"/>
        <v>10349.578127790894</v>
      </c>
      <c r="L411" s="2">
        <f t="shared" si="183"/>
        <v>326.5122633744856</v>
      </c>
      <c r="M411" s="2">
        <f t="shared" si="184"/>
        <v>0</v>
      </c>
      <c r="N411" s="2">
        <f t="shared" si="185"/>
        <v>0</v>
      </c>
      <c r="O411">
        <v>418</v>
      </c>
      <c r="P411" s="2">
        <f t="shared" si="198"/>
        <v>15520.90766385465</v>
      </c>
      <c r="Q411" s="2">
        <f t="shared" si="199"/>
        <v>48129.157472107916</v>
      </c>
      <c r="R411" s="2">
        <f t="shared" si="200"/>
        <v>1518.3962038343768</v>
      </c>
      <c r="S411" s="2">
        <f t="shared" si="186"/>
        <v>0</v>
      </c>
      <c r="T411" s="2">
        <f t="shared" si="187"/>
        <v>0</v>
      </c>
      <c r="U411" s="2">
        <f t="shared" si="188"/>
        <v>0</v>
      </c>
      <c r="V411" s="2">
        <f t="shared" si="189"/>
        <v>0</v>
      </c>
      <c r="W411" s="2">
        <f t="shared" si="201"/>
        <v>29116.483215069144</v>
      </c>
      <c r="X411" s="2">
        <f t="shared" si="190"/>
        <v>1.4538208365525465</v>
      </c>
      <c r="Y411" s="2">
        <f t="shared" si="202"/>
        <v>0</v>
      </c>
      <c r="Z411" s="2">
        <f t="shared" si="191"/>
        <v>0</v>
      </c>
      <c r="AA411" s="2">
        <f t="shared" si="203"/>
        <v>90288.006091005969</v>
      </c>
      <c r="AB411" s="2">
        <f t="shared" si="192"/>
        <v>0.46883469707519343</v>
      </c>
      <c r="AC411" s="2"/>
      <c r="AD411" s="2">
        <f t="shared" si="193"/>
        <v>215.03759200000002</v>
      </c>
      <c r="AE411" s="2">
        <f t="shared" si="194"/>
        <v>-1.9807811176484056</v>
      </c>
      <c r="AF411" s="2">
        <f t="shared" si="195"/>
        <v>0.99880538193441515</v>
      </c>
      <c r="AG411" s="2">
        <f t="shared" si="180"/>
        <v>4.6581085838988824E-2</v>
      </c>
      <c r="AH411" s="2">
        <f t="shared" si="204"/>
        <v>3.2040458265439921E-2</v>
      </c>
      <c r="AI411" s="2">
        <f t="shared" si="205"/>
        <v>0.68784266593076593</v>
      </c>
      <c r="AJ411" s="2">
        <f t="shared" si="206"/>
        <v>9.9302818046994923E-2</v>
      </c>
      <c r="AK411" s="2">
        <f t="shared" si="196"/>
        <v>3337.5117725011214</v>
      </c>
      <c r="AL411" s="2">
        <f t="shared" si="207"/>
        <v>6.6837188528219169E-2</v>
      </c>
      <c r="AM411" s="2">
        <f t="shared" si="197"/>
        <v>10327.822549715609</v>
      </c>
      <c r="AN411" s="2">
        <f t="shared" si="208"/>
        <v>21.755578075284593</v>
      </c>
      <c r="AO411">
        <f t="shared" si="209"/>
        <v>72.177648193970896</v>
      </c>
    </row>
    <row r="412" spans="9:41" x14ac:dyDescent="0.25">
      <c r="I412">
        <v>419</v>
      </c>
      <c r="J412" s="2">
        <f t="shared" si="181"/>
        <v>3361.598904311953</v>
      </c>
      <c r="K412" s="2">
        <f t="shared" si="182"/>
        <v>10424.217809204403</v>
      </c>
      <c r="L412" s="2">
        <f t="shared" si="183"/>
        <v>326.61780061860037</v>
      </c>
      <c r="M412" s="2">
        <f t="shared" si="184"/>
        <v>0</v>
      </c>
      <c r="N412" s="2">
        <f t="shared" si="185"/>
        <v>0</v>
      </c>
      <c r="O412">
        <v>419</v>
      </c>
      <c r="P412" s="2">
        <f t="shared" si="198"/>
        <v>15595.301100806828</v>
      </c>
      <c r="Q412" s="2">
        <f t="shared" si="199"/>
        <v>48360.562964965</v>
      </c>
      <c r="R412" s="2">
        <f t="shared" si="200"/>
        <v>1515.2619603119888</v>
      </c>
      <c r="S412" s="2">
        <f t="shared" si="186"/>
        <v>0</v>
      </c>
      <c r="T412" s="2">
        <f t="shared" si="187"/>
        <v>0</v>
      </c>
      <c r="U412" s="2">
        <f t="shared" si="188"/>
        <v>0</v>
      </c>
      <c r="V412" s="2">
        <f t="shared" si="189"/>
        <v>0</v>
      </c>
      <c r="W412" s="2">
        <f t="shared" si="201"/>
        <v>29326.03228850845</v>
      </c>
      <c r="X412" s="2">
        <f t="shared" si="190"/>
        <v>1.4468857521931791</v>
      </c>
      <c r="Y412" s="2">
        <f t="shared" si="202"/>
        <v>0</v>
      </c>
      <c r="Z412" s="2">
        <f t="shared" si="191"/>
        <v>0</v>
      </c>
      <c r="AA412" s="2">
        <f t="shared" si="203"/>
        <v>90939.15031416979</v>
      </c>
      <c r="AB412" s="2">
        <f t="shared" si="192"/>
        <v>0.46659132111979384</v>
      </c>
      <c r="AC412" s="2"/>
      <c r="AD412" s="2">
        <f t="shared" si="193"/>
        <v>215.55203600000002</v>
      </c>
      <c r="AE412" s="2">
        <f t="shared" si="194"/>
        <v>-1.9832565319176811</v>
      </c>
      <c r="AF412" s="2">
        <f t="shared" si="195"/>
        <v>0.99880239539483007</v>
      </c>
      <c r="AG412" s="2">
        <f t="shared" si="180"/>
        <v>4.6359007080909106E-2</v>
      </c>
      <c r="AH412" s="2">
        <f t="shared" si="204"/>
        <v>3.2040544328146479E-2</v>
      </c>
      <c r="AI412" s="2">
        <f t="shared" si="205"/>
        <v>0.69113957234301837</v>
      </c>
      <c r="AJ412" s="2">
        <f t="shared" si="206"/>
        <v>9.9304123144252174E-2</v>
      </c>
      <c r="AK412" s="2">
        <f t="shared" si="196"/>
        <v>3361.5225568382002</v>
      </c>
      <c r="AL412" s="2">
        <f t="shared" si="207"/>
        <v>7.6347473752806316E-2</v>
      </c>
      <c r="AM412" s="2">
        <f t="shared" si="197"/>
        <v>10402.123147531031</v>
      </c>
      <c r="AN412" s="2">
        <f t="shared" si="208"/>
        <v>22.094661673372556</v>
      </c>
      <c r="AO412">
        <f t="shared" si="209"/>
        <v>72.350516331039557</v>
      </c>
    </row>
    <row r="413" spans="9:41" x14ac:dyDescent="0.25">
      <c r="I413">
        <v>420</v>
      </c>
      <c r="J413" s="2">
        <f t="shared" si="181"/>
        <v>3385.7347159141464</v>
      </c>
      <c r="K413" s="2">
        <f t="shared" si="182"/>
        <v>10499.215807518653</v>
      </c>
      <c r="L413" s="2">
        <f t="shared" si="183"/>
        <v>326.72280708076215</v>
      </c>
      <c r="M413" s="2">
        <f t="shared" si="184"/>
        <v>0</v>
      </c>
      <c r="N413" s="2">
        <f t="shared" si="185"/>
        <v>0</v>
      </c>
      <c r="O413">
        <v>420</v>
      </c>
      <c r="P413" s="2">
        <f t="shared" si="198"/>
        <v>15669.874919580983</v>
      </c>
      <c r="Q413" s="2">
        <f t="shared" si="199"/>
        <v>48592.524891036548</v>
      </c>
      <c r="R413" s="2">
        <f t="shared" si="200"/>
        <v>1512.1401851909752</v>
      </c>
      <c r="S413" s="2">
        <f t="shared" si="186"/>
        <v>0</v>
      </c>
      <c r="T413" s="2">
        <f t="shared" si="187"/>
        <v>0</v>
      </c>
      <c r="U413" s="2">
        <f t="shared" si="188"/>
        <v>0</v>
      </c>
      <c r="V413" s="2">
        <f t="shared" si="189"/>
        <v>0</v>
      </c>
      <c r="W413" s="2">
        <f t="shared" si="201"/>
        <v>29536.589112955098</v>
      </c>
      <c r="X413" s="2">
        <f t="shared" si="190"/>
        <v>1.4399999412709661</v>
      </c>
      <c r="Y413" s="2">
        <f t="shared" si="202"/>
        <v>0</v>
      </c>
      <c r="Z413" s="2">
        <f t="shared" si="191"/>
        <v>0</v>
      </c>
      <c r="AA413" s="2">
        <f t="shared" si="203"/>
        <v>91593.420434652013</v>
      </c>
      <c r="AB413" s="2">
        <f t="shared" si="192"/>
        <v>0.46436399455510291</v>
      </c>
      <c r="AC413" s="2"/>
      <c r="AD413" s="2">
        <f t="shared" si="193"/>
        <v>216.06648000000001</v>
      </c>
      <c r="AE413" s="2">
        <f t="shared" si="194"/>
        <v>-1.9857142857142858</v>
      </c>
      <c r="AF413" s="2">
        <f t="shared" si="195"/>
        <v>0.99879942647799069</v>
      </c>
      <c r="AG413" s="2">
        <f t="shared" si="180"/>
        <v>4.6138512710495939E-2</v>
      </c>
      <c r="AH413" s="2">
        <f t="shared" si="204"/>
        <v>3.2040635133480204E-2</v>
      </c>
      <c r="AI413" s="2">
        <f t="shared" si="205"/>
        <v>0.69444447276670362</v>
      </c>
      <c r="AJ413" s="2">
        <f t="shared" si="206"/>
        <v>9.9305424287117014E-2</v>
      </c>
      <c r="AK413" s="2">
        <f t="shared" si="196"/>
        <v>3385.6482250922145</v>
      </c>
      <c r="AL413" s="2">
        <f t="shared" si="207"/>
        <v>8.6490821932061188E-2</v>
      </c>
      <c r="AM413" s="2">
        <f t="shared" si="197"/>
        <v>10476.779249922556</v>
      </c>
      <c r="AN413" s="2">
        <f t="shared" si="208"/>
        <v>22.436557596095859</v>
      </c>
      <c r="AO413">
        <f t="shared" si="209"/>
        <v>72.523396130584359</v>
      </c>
    </row>
    <row r="414" spans="9:41" x14ac:dyDescent="0.25">
      <c r="I414">
        <v>421</v>
      </c>
      <c r="J414" s="2">
        <f t="shared" si="181"/>
        <v>3409.986318851787</v>
      </c>
      <c r="K414" s="2">
        <f t="shared" si="182"/>
        <v>10574.57297611685</v>
      </c>
      <c r="L414" s="2">
        <f t="shared" si="183"/>
        <v>326.82728631431866</v>
      </c>
      <c r="M414" s="2">
        <f t="shared" si="184"/>
        <v>0</v>
      </c>
      <c r="N414" s="2">
        <f t="shared" si="185"/>
        <v>0</v>
      </c>
      <c r="O414">
        <v>421</v>
      </c>
      <c r="P414" s="2">
        <f t="shared" si="198"/>
        <v>15744.629101553684</v>
      </c>
      <c r="Q414" s="2">
        <f t="shared" si="199"/>
        <v>48825.04322549131</v>
      </c>
      <c r="R414" s="2">
        <f t="shared" si="200"/>
        <v>1509.0308060294296</v>
      </c>
      <c r="S414" s="2">
        <f t="shared" si="186"/>
        <v>0</v>
      </c>
      <c r="T414" s="2">
        <f t="shared" si="187"/>
        <v>0</v>
      </c>
      <c r="U414" s="2">
        <f t="shared" si="188"/>
        <v>0</v>
      </c>
      <c r="V414" s="2">
        <f t="shared" si="189"/>
        <v>0</v>
      </c>
      <c r="W414" s="2">
        <f t="shared" si="201"/>
        <v>29748.156081841567</v>
      </c>
      <c r="X414" s="2">
        <f t="shared" si="190"/>
        <v>1.4331629420024454</v>
      </c>
      <c r="Y414" s="2">
        <f t="shared" si="202"/>
        <v>0</v>
      </c>
      <c r="Z414" s="2">
        <f t="shared" si="191"/>
        <v>0</v>
      </c>
      <c r="AA414" s="2">
        <f t="shared" si="203"/>
        <v>92250.82389722651</v>
      </c>
      <c r="AB414" s="2">
        <f t="shared" si="192"/>
        <v>0.46215256502095886</v>
      </c>
      <c r="AC414" s="2"/>
      <c r="AD414" s="2">
        <f t="shared" si="193"/>
        <v>216.58092400000001</v>
      </c>
      <c r="AE414" s="2">
        <f t="shared" si="194"/>
        <v>-1.9881545466342438</v>
      </c>
      <c r="AF414" s="2">
        <f t="shared" si="195"/>
        <v>0.99879647506022917</v>
      </c>
      <c r="AG414" s="2">
        <f t="shared" si="180"/>
        <v>4.5919587692077359E-2</v>
      </c>
      <c r="AH414" s="2">
        <f t="shared" si="204"/>
        <v>3.2040730573117904E-2</v>
      </c>
      <c r="AI414" s="2">
        <f t="shared" si="205"/>
        <v>0.69775736637648389</v>
      </c>
      <c r="AJ414" s="2">
        <f t="shared" si="206"/>
        <v>9.9306721449800045E-2</v>
      </c>
      <c r="AK414" s="2">
        <f t="shared" si="196"/>
        <v>3409.8890514491236</v>
      </c>
      <c r="AL414" s="2">
        <f t="shared" si="207"/>
        <v>9.7267402663531816E-2</v>
      </c>
      <c r="AM414" s="2">
        <f t="shared" si="197"/>
        <v>10551.791705349793</v>
      </c>
      <c r="AN414" s="2">
        <f t="shared" si="208"/>
        <v>22.781270767056395</v>
      </c>
      <c r="AO414">
        <f t="shared" si="209"/>
        <v>72.696287423511421</v>
      </c>
    </row>
    <row r="415" spans="9:41" x14ac:dyDescent="0.25">
      <c r="I415">
        <v>422</v>
      </c>
      <c r="J415" s="2">
        <f t="shared" si="181"/>
        <v>3434.3539874899534</v>
      </c>
      <c r="K415" s="2">
        <f t="shared" si="182"/>
        <v>10650.290168394906</v>
      </c>
      <c r="L415" s="2">
        <f t="shared" si="183"/>
        <v>326.93124184293237</v>
      </c>
      <c r="M415" s="2">
        <f t="shared" si="184"/>
        <v>0</v>
      </c>
      <c r="N415" s="2">
        <f t="shared" si="185"/>
        <v>0</v>
      </c>
      <c r="O415">
        <v>422</v>
      </c>
      <c r="P415" s="2">
        <f t="shared" si="198"/>
        <v>15819.563628321877</v>
      </c>
      <c r="Q415" s="2">
        <f t="shared" si="199"/>
        <v>49058.117943791898</v>
      </c>
      <c r="R415" s="2">
        <f t="shared" si="200"/>
        <v>1505.9337509353602</v>
      </c>
      <c r="S415" s="2">
        <f t="shared" si="186"/>
        <v>0</v>
      </c>
      <c r="T415" s="2">
        <f t="shared" si="187"/>
        <v>0</v>
      </c>
      <c r="U415" s="2">
        <f t="shared" si="188"/>
        <v>0</v>
      </c>
      <c r="V415" s="2">
        <f t="shared" si="189"/>
        <v>0</v>
      </c>
      <c r="W415" s="2">
        <f t="shared" si="201"/>
        <v>29960.735588683357</v>
      </c>
      <c r="X415" s="2">
        <f t="shared" si="190"/>
        <v>1.426374297930848</v>
      </c>
      <c r="Y415" s="2">
        <f t="shared" si="202"/>
        <v>0</v>
      </c>
      <c r="Z415" s="2">
        <f t="shared" si="191"/>
        <v>0</v>
      </c>
      <c r="AA415" s="2">
        <f t="shared" si="203"/>
        <v>92911.36814677791</v>
      </c>
      <c r="AB415" s="2">
        <f t="shared" si="192"/>
        <v>0.45995688195322332</v>
      </c>
      <c r="AC415" s="2"/>
      <c r="AD415" s="2">
        <f t="shared" si="193"/>
        <v>217.09536800000001</v>
      </c>
      <c r="AE415" s="2">
        <f t="shared" si="194"/>
        <v>-1.9905774802902001</v>
      </c>
      <c r="AF415" s="2">
        <f t="shared" si="195"/>
        <v>0.99879354101872453</v>
      </c>
      <c r="AG415" s="2">
        <f t="shared" si="180"/>
        <v>4.5702217167917863E-2</v>
      </c>
      <c r="AH415" s="2">
        <f t="shared" si="204"/>
        <v>3.2040830540914264E-2</v>
      </c>
      <c r="AI415" s="2">
        <f t="shared" si="205"/>
        <v>0.70107825235678833</v>
      </c>
      <c r="AJ415" s="2">
        <f t="shared" si="206"/>
        <v>9.9308014607713033E-2</v>
      </c>
      <c r="AK415" s="2">
        <f t="shared" si="196"/>
        <v>3434.2453100948846</v>
      </c>
      <c r="AL415" s="2">
        <f t="shared" si="207"/>
        <v>0.10867739506865551</v>
      </c>
      <c r="AM415" s="2">
        <f t="shared" si="197"/>
        <v>10627.161362272351</v>
      </c>
      <c r="AN415" s="2">
        <f t="shared" si="208"/>
        <v>23.128806122554561</v>
      </c>
      <c r="AO415">
        <f t="shared" si="209"/>
        <v>72.869190043344801</v>
      </c>
    </row>
    <row r="416" spans="9:41" x14ac:dyDescent="0.25">
      <c r="I416">
        <v>423</v>
      </c>
      <c r="J416" s="2">
        <f t="shared" si="181"/>
        <v>3458.8379962031399</v>
      </c>
      <c r="K416" s="2">
        <f t="shared" si="182"/>
        <v>10726.368237761275</v>
      </c>
      <c r="L416" s="2">
        <f t="shared" si="183"/>
        <v>327.03467716087749</v>
      </c>
      <c r="M416" s="2">
        <f t="shared" si="184"/>
        <v>0</v>
      </c>
      <c r="N416" s="2">
        <f t="shared" si="185"/>
        <v>0</v>
      </c>
      <c r="O416">
        <v>423</v>
      </c>
      <c r="P416" s="2">
        <f t="shared" si="198"/>
        <v>15894.678481699804</v>
      </c>
      <c r="Q416" s="2">
        <f t="shared" si="199"/>
        <v>49291.749021690601</v>
      </c>
      <c r="R416" s="2">
        <f t="shared" si="200"/>
        <v>1502.8489485615542</v>
      </c>
      <c r="S416" s="2">
        <f t="shared" si="186"/>
        <v>0</v>
      </c>
      <c r="T416" s="2">
        <f t="shared" si="187"/>
        <v>0</v>
      </c>
      <c r="U416" s="2">
        <f t="shared" si="188"/>
        <v>0</v>
      </c>
      <c r="V416" s="2">
        <f t="shared" si="189"/>
        <v>0</v>
      </c>
      <c r="W416" s="2">
        <f t="shared" si="201"/>
        <v>30174.33002707814</v>
      </c>
      <c r="X416" s="2">
        <f t="shared" si="190"/>
        <v>1.4196335578539427</v>
      </c>
      <c r="Y416" s="2">
        <f t="shared" si="202"/>
        <v>0</v>
      </c>
      <c r="Z416" s="2">
        <f t="shared" si="191"/>
        <v>0</v>
      </c>
      <c r="AA416" s="2">
        <f t="shared" si="203"/>
        <v>93575.060628300242</v>
      </c>
      <c r="AB416" s="2">
        <f t="shared" si="192"/>
        <v>0.45777679655859937</v>
      </c>
      <c r="AC416" s="2"/>
      <c r="AD416" s="2">
        <f t="shared" si="193"/>
        <v>217.60981200000001</v>
      </c>
      <c r="AE416" s="2">
        <f t="shared" si="194"/>
        <v>-1.99298325033952</v>
      </c>
      <c r="AF416" s="2">
        <f t="shared" si="195"/>
        <v>0.99879062423150067</v>
      </c>
      <c r="AG416" s="2">
        <f t="shared" si="180"/>
        <v>4.5486386455697428E-2</v>
      </c>
      <c r="AH416" s="2">
        <f t="shared" si="204"/>
        <v>3.2040934932856271E-2</v>
      </c>
      <c r="AI416" s="2">
        <f t="shared" si="205"/>
        <v>0.70440712990167553</v>
      </c>
      <c r="AJ416" s="2">
        <f t="shared" si="206"/>
        <v>9.9309303737437141E-2</v>
      </c>
      <c r="AK416" s="2">
        <f t="shared" si="196"/>
        <v>3458.7172752154597</v>
      </c>
      <c r="AL416" s="2">
        <f t="shared" si="207"/>
        <v>0.12072098768018594</v>
      </c>
      <c r="AM416" s="2">
        <f t="shared" si="197"/>
        <v>10702.889069149836</v>
      </c>
      <c r="AN416" s="2">
        <f t="shared" si="208"/>
        <v>23.479168611439203</v>
      </c>
      <c r="AO416">
        <f t="shared" si="209"/>
        <v>73.042103826181346</v>
      </c>
    </row>
    <row r="417" spans="9:41" x14ac:dyDescent="0.25">
      <c r="I417">
        <v>424</v>
      </c>
      <c r="J417" s="2">
        <f t="shared" si="181"/>
        <v>3483.4386193751379</v>
      </c>
      <c r="K417" s="2">
        <f t="shared" si="182"/>
        <v>10802.808037636822</v>
      </c>
      <c r="L417" s="2">
        <f t="shared" si="183"/>
        <v>327.13759573333328</v>
      </c>
      <c r="M417" s="2">
        <f t="shared" si="184"/>
        <v>0</v>
      </c>
      <c r="N417" s="2">
        <f t="shared" si="185"/>
        <v>0</v>
      </c>
      <c r="O417">
        <v>424</v>
      </c>
      <c r="P417" s="2">
        <f t="shared" si="198"/>
        <v>15969.973643715892</v>
      </c>
      <c r="Q417" s="2">
        <f t="shared" si="199"/>
        <v>49525.936435225354</v>
      </c>
      <c r="R417" s="2">
        <f t="shared" si="200"/>
        <v>1499.7763281004991</v>
      </c>
      <c r="S417" s="2">
        <f t="shared" si="186"/>
        <v>0</v>
      </c>
      <c r="T417" s="2">
        <f t="shared" si="187"/>
        <v>0</v>
      </c>
      <c r="U417" s="2">
        <f t="shared" si="188"/>
        <v>0</v>
      </c>
      <c r="V417" s="2">
        <f t="shared" si="189"/>
        <v>0</v>
      </c>
      <c r="W417" s="2">
        <f t="shared" si="201"/>
        <v>30388.941790704685</v>
      </c>
      <c r="X417" s="2">
        <f t="shared" si="190"/>
        <v>1.4129402757529952</v>
      </c>
      <c r="Y417" s="2">
        <f t="shared" si="202"/>
        <v>0</v>
      </c>
      <c r="Z417" s="2">
        <f t="shared" si="191"/>
        <v>0</v>
      </c>
      <c r="AA417" s="2">
        <f t="shared" si="203"/>
        <v>94241.90878689583</v>
      </c>
      <c r="AB417" s="2">
        <f t="shared" si="192"/>
        <v>0.45561216178985564</v>
      </c>
      <c r="AC417" s="2"/>
      <c r="AD417" s="2">
        <f t="shared" si="193"/>
        <v>218.124256</v>
      </c>
      <c r="AE417" s="2">
        <f t="shared" si="194"/>
        <v>-1.9953720185119259</v>
      </c>
      <c r="AF417" s="2">
        <f t="shared" si="195"/>
        <v>0.99878772457742371</v>
      </c>
      <c r="AG417" s="2">
        <f t="shared" si="180"/>
        <v>4.5272081046032191E-2</v>
      </c>
      <c r="AH417" s="2">
        <f t="shared" si="204"/>
        <v>3.204104364701859E-2</v>
      </c>
      <c r="AI417" s="2">
        <f t="shared" si="205"/>
        <v>0.70774399821469625</v>
      </c>
      <c r="AJ417" s="2">
        <f t="shared" si="206"/>
        <v>9.9310588816691914E-2</v>
      </c>
      <c r="AK417" s="2">
        <f t="shared" si="196"/>
        <v>3483.3052209968068</v>
      </c>
      <c r="AL417" s="2">
        <f t="shared" si="207"/>
        <v>0.13339837833120824</v>
      </c>
      <c r="AM417" s="2">
        <f t="shared" si="197"/>
        <v>10778.975674441863</v>
      </c>
      <c r="AN417" s="2">
        <f t="shared" si="208"/>
        <v>23.832363194959608</v>
      </c>
      <c r="AO417">
        <f t="shared" si="209"/>
        <v>73.215028610646087</v>
      </c>
    </row>
    <row r="418" spans="9:41" x14ac:dyDescent="0.25">
      <c r="I418">
        <v>425</v>
      </c>
      <c r="J418" s="2">
        <f t="shared" si="181"/>
        <v>3508.1561313989309</v>
      </c>
      <c r="K418" s="2">
        <f t="shared" si="182"/>
        <v>10879.610421454658</v>
      </c>
      <c r="L418" s="2">
        <f t="shared" si="183"/>
        <v>327.24000099667501</v>
      </c>
      <c r="M418" s="2">
        <f t="shared" si="184"/>
        <v>0</v>
      </c>
      <c r="N418" s="2">
        <f t="shared" si="185"/>
        <v>0</v>
      </c>
      <c r="O418">
        <v>425</v>
      </c>
      <c r="P418" s="2">
        <f t="shared" si="198"/>
        <v>16045.449096609755</v>
      </c>
      <c r="Q418" s="2">
        <f t="shared" si="199"/>
        <v>49760.68016071563</v>
      </c>
      <c r="R418" s="2">
        <f t="shared" si="200"/>
        <v>1496.7158192793636</v>
      </c>
      <c r="S418" s="2">
        <f t="shared" si="186"/>
        <v>0</v>
      </c>
      <c r="T418" s="2">
        <f t="shared" si="187"/>
        <v>0</v>
      </c>
      <c r="U418" s="2">
        <f t="shared" si="188"/>
        <v>0</v>
      </c>
      <c r="V418" s="2">
        <f t="shared" si="189"/>
        <v>0</v>
      </c>
      <c r="W418" s="2">
        <f t="shared" si="201"/>
        <v>30604.573273321945</v>
      </c>
      <c r="X418" s="2">
        <f t="shared" si="190"/>
        <v>1.4062940107228088</v>
      </c>
      <c r="Y418" s="2">
        <f t="shared" si="202"/>
        <v>0</v>
      </c>
      <c r="Z418" s="2">
        <f t="shared" si="191"/>
        <v>0</v>
      </c>
      <c r="AA418" s="2">
        <f t="shared" si="203"/>
        <v>94911.920067773855</v>
      </c>
      <c r="AB418" s="2">
        <f t="shared" si="192"/>
        <v>0.45346283232145213</v>
      </c>
      <c r="AC418" s="2"/>
      <c r="AD418" s="2">
        <f t="shared" si="193"/>
        <v>218.6387</v>
      </c>
      <c r="AE418" s="2">
        <f t="shared" si="194"/>
        <v>-1.9977439446366783</v>
      </c>
      <c r="AF418" s="2">
        <f t="shared" si="195"/>
        <v>0.99878484193620132</v>
      </c>
      <c r="AG418" s="2">
        <f t="shared" si="180"/>
        <v>4.5059286600035893E-2</v>
      </c>
      <c r="AH418" s="2">
        <f t="shared" si="204"/>
        <v>3.2041156583520025E-2</v>
      </c>
      <c r="AI418" s="2">
        <f t="shared" si="205"/>
        <v>0.71108885650876019</v>
      </c>
      <c r="AJ418" s="2">
        <f t="shared" si="206"/>
        <v>9.9311869824305191E-2</v>
      </c>
      <c r="AK418" s="2">
        <f t="shared" si="196"/>
        <v>3508.0094216248854</v>
      </c>
      <c r="AL418" s="2">
        <f t="shared" si="207"/>
        <v>0.14670977404572236</v>
      </c>
      <c r="AM418" s="2">
        <f t="shared" si="197"/>
        <v>10855.422026608037</v>
      </c>
      <c r="AN418" s="2">
        <f t="shared" si="208"/>
        <v>24.188394846619577</v>
      </c>
      <c r="AO418">
        <f t="shared" si="209"/>
        <v>73.387964237848806</v>
      </c>
    </row>
    <row r="419" spans="9:41" x14ac:dyDescent="0.25">
      <c r="I419">
        <v>426</v>
      </c>
      <c r="J419" s="2">
        <f t="shared" si="181"/>
        <v>3532.9908066765856</v>
      </c>
      <c r="K419" s="2">
        <f t="shared" si="182"/>
        <v>10956.776242659998</v>
      </c>
      <c r="L419" s="2">
        <f t="shared" si="183"/>
        <v>327.34189635875981</v>
      </c>
      <c r="M419" s="2">
        <f t="shared" si="184"/>
        <v>0</v>
      </c>
      <c r="N419" s="2">
        <f t="shared" si="185"/>
        <v>0</v>
      </c>
      <c r="O419">
        <v>426</v>
      </c>
      <c r="P419" s="2">
        <f t="shared" si="198"/>
        <v>16121.104822829217</v>
      </c>
      <c r="Q419" s="2">
        <f t="shared" si="199"/>
        <v>49995.980174758522</v>
      </c>
      <c r="R419" s="2">
        <f t="shared" si="200"/>
        <v>1493.6673523550262</v>
      </c>
      <c r="S419" s="2">
        <f t="shared" si="186"/>
        <v>0</v>
      </c>
      <c r="T419" s="2">
        <f t="shared" si="187"/>
        <v>0</v>
      </c>
      <c r="U419" s="2">
        <f t="shared" si="188"/>
        <v>0</v>
      </c>
      <c r="V419" s="2">
        <f t="shared" si="189"/>
        <v>0</v>
      </c>
      <c r="W419" s="2">
        <f t="shared" si="201"/>
        <v>30821.226868768128</v>
      </c>
      <c r="X419" s="2">
        <f t="shared" si="190"/>
        <v>1.3996943269028355</v>
      </c>
      <c r="Y419" s="2">
        <f t="shared" si="202"/>
        <v>0</v>
      </c>
      <c r="Z419" s="2">
        <f t="shared" si="191"/>
        <v>0</v>
      </c>
      <c r="AA419" s="2">
        <f t="shared" si="203"/>
        <v>95585.101916249114</v>
      </c>
      <c r="AB419" s="2">
        <f t="shared" si="192"/>
        <v>0.45132866452555725</v>
      </c>
      <c r="AC419" s="2"/>
      <c r="AD419" s="2">
        <f t="shared" si="193"/>
        <v>219.153144</v>
      </c>
      <c r="AE419" s="2">
        <f t="shared" si="194"/>
        <v>-2.0000991866693116</v>
      </c>
      <c r="AF419" s="2">
        <f t="shared" si="195"/>
        <v>0.99878197618837894</v>
      </c>
      <c r="AG419" s="2">
        <f t="shared" si="180"/>
        <v>4.4847988946921269E-2</v>
      </c>
      <c r="AH419" s="2">
        <f t="shared" si="204"/>
        <v>3.2041273644480901E-2</v>
      </c>
      <c r="AI419" s="2">
        <f t="shared" si="205"/>
        <v>0.71444170400600482</v>
      </c>
      <c r="AJ419" s="2">
        <f t="shared" si="206"/>
        <v>9.9313146740183558E-2</v>
      </c>
      <c r="AK419" s="2">
        <f t="shared" si="196"/>
        <v>3532.8301512856547</v>
      </c>
      <c r="AL419" s="2">
        <f t="shared" si="207"/>
        <v>0.16065539093077172</v>
      </c>
      <c r="AM419" s="2">
        <f t="shared" si="197"/>
        <v>10932.228974107964</v>
      </c>
      <c r="AN419" s="2">
        <f t="shared" si="208"/>
        <v>24.547268552033664</v>
      </c>
      <c r="AO419">
        <f t="shared" si="209"/>
        <v>73.560910551341294</v>
      </c>
    </row>
    <row r="420" spans="9:41" x14ac:dyDescent="0.25">
      <c r="I420">
        <v>427</v>
      </c>
      <c r="J420" s="2">
        <f t="shared" si="181"/>
        <v>3557.9429196191436</v>
      </c>
      <c r="K420" s="2">
        <f t="shared" si="182"/>
        <v>11034.306354710045</v>
      </c>
      <c r="L420" s="2">
        <f t="shared" si="183"/>
        <v>327.44328519921123</v>
      </c>
      <c r="M420" s="2">
        <f t="shared" si="184"/>
        <v>0</v>
      </c>
      <c r="N420" s="2">
        <f t="shared" si="185"/>
        <v>0</v>
      </c>
      <c r="O420">
        <v>427</v>
      </c>
      <c r="P420" s="2">
        <f t="shared" si="198"/>
        <v>16196.940805027383</v>
      </c>
      <c r="Q420" s="2">
        <f t="shared" si="199"/>
        <v>50231.836454224846</v>
      </c>
      <c r="R420" s="2">
        <f t="shared" si="200"/>
        <v>1490.6308581091682</v>
      </c>
      <c r="S420" s="2">
        <f t="shared" si="186"/>
        <v>0</v>
      </c>
      <c r="T420" s="2">
        <f t="shared" si="187"/>
        <v>0</v>
      </c>
      <c r="U420" s="2">
        <f t="shared" si="188"/>
        <v>0</v>
      </c>
      <c r="V420" s="2">
        <f t="shared" si="189"/>
        <v>0</v>
      </c>
      <c r="W420" s="2">
        <f t="shared" si="201"/>
        <v>31038.904970959724</v>
      </c>
      <c r="X420" s="2">
        <f t="shared" si="190"/>
        <v>1.3931407934093418</v>
      </c>
      <c r="Y420" s="2">
        <f t="shared" si="202"/>
        <v>0</v>
      </c>
      <c r="Z420" s="2">
        <f t="shared" si="191"/>
        <v>0</v>
      </c>
      <c r="AA420" s="2">
        <f t="shared" si="203"/>
        <v>96261.461777740886</v>
      </c>
      <c r="AB420" s="2">
        <f t="shared" si="192"/>
        <v>0.44920951644845064</v>
      </c>
      <c r="AC420" s="2"/>
      <c r="AD420" s="2">
        <f t="shared" si="193"/>
        <v>219.66758799999999</v>
      </c>
      <c r="AE420" s="2">
        <f t="shared" si="194"/>
        <v>-2.0024379007179332</v>
      </c>
      <c r="AF420" s="2">
        <f t="shared" si="195"/>
        <v>0.99877912721533846</v>
      </c>
      <c r="AG420" s="2">
        <f t="shared" si="180"/>
        <v>4.4638174081640787E-2</v>
      </c>
      <c r="AH420" s="2">
        <f t="shared" si="204"/>
        <v>3.2041394733981418E-2</v>
      </c>
      <c r="AI420" s="2">
        <f t="shared" si="205"/>
        <v>0.7178025399376653</v>
      </c>
      <c r="AJ420" s="2">
        <f t="shared" si="206"/>
        <v>9.9314419545283708E-2</v>
      </c>
      <c r="AK420" s="2">
        <f t="shared" si="196"/>
        <v>3557.7676841650737</v>
      </c>
      <c r="AL420" s="2">
        <f t="shared" si="207"/>
        <v>0.17523545407008348</v>
      </c>
      <c r="AM420" s="2">
        <f t="shared" si="197"/>
        <v>11009.397365401259</v>
      </c>
      <c r="AN420" s="2">
        <f t="shared" si="208"/>
        <v>24.908989308785362</v>
      </c>
      <c r="AO420">
        <f t="shared" si="209"/>
        <v>73.733867397075372</v>
      </c>
    </row>
    <row r="421" spans="9:41" x14ac:dyDescent="0.25">
      <c r="I421">
        <v>428</v>
      </c>
      <c r="J421" s="2">
        <f t="shared" si="181"/>
        <v>3583.0127446465203</v>
      </c>
      <c r="K421" s="2">
        <f t="shared" si="182"/>
        <v>11112.20161107381</v>
      </c>
      <c r="L421" s="2">
        <f t="shared" si="183"/>
        <v>327.54417086969869</v>
      </c>
      <c r="M421" s="2">
        <f t="shared" si="184"/>
        <v>0</v>
      </c>
      <c r="N421" s="2">
        <f t="shared" si="185"/>
        <v>0</v>
      </c>
      <c r="O421">
        <v>428</v>
      </c>
      <c r="P421" s="2">
        <f t="shared" si="198"/>
        <v>16272.957026059785</v>
      </c>
      <c r="Q421" s="2">
        <f t="shared" si="199"/>
        <v>50468.248976255287</v>
      </c>
      <c r="R421" s="2">
        <f t="shared" si="200"/>
        <v>1487.6062678434118</v>
      </c>
      <c r="S421" s="2">
        <f t="shared" si="186"/>
        <v>0</v>
      </c>
      <c r="T421" s="2">
        <f t="shared" si="187"/>
        <v>0</v>
      </c>
      <c r="U421" s="2">
        <f t="shared" si="188"/>
        <v>0</v>
      </c>
      <c r="V421" s="2">
        <f t="shared" si="189"/>
        <v>0</v>
      </c>
      <c r="W421" s="2">
        <f t="shared" si="201"/>
        <v>31257.60997389063</v>
      </c>
      <c r="X421" s="2">
        <f t="shared" si="190"/>
        <v>1.3866329842686025</v>
      </c>
      <c r="Y421" s="2">
        <f t="shared" si="202"/>
        <v>0</v>
      </c>
      <c r="Z421" s="2">
        <f t="shared" si="191"/>
        <v>0</v>
      </c>
      <c r="AA421" s="2">
        <f t="shared" si="203"/>
        <v>96941.007097771551</v>
      </c>
      <c r="AB421" s="2">
        <f t="shared" si="192"/>
        <v>0.44710524778730454</v>
      </c>
      <c r="AC421" s="2"/>
      <c r="AD421" s="2">
        <f t="shared" si="193"/>
        <v>220.18203199999999</v>
      </c>
      <c r="AE421" s="2">
        <f t="shared" si="194"/>
        <v>-2.0047602410690892</v>
      </c>
      <c r="AF421" s="2">
        <f t="shared" si="195"/>
        <v>0.99877629489929454</v>
      </c>
      <c r="AG421" s="2">
        <f t="shared" si="180"/>
        <v>4.4429828162565972E-2</v>
      </c>
      <c r="AH421" s="2">
        <f t="shared" si="204"/>
        <v>3.2041519758020949E-2</v>
      </c>
      <c r="AI421" s="2">
        <f t="shared" si="205"/>
        <v>0.72117136354394673</v>
      </c>
      <c r="AJ421" s="2">
        <f t="shared" si="206"/>
        <v>9.9315688221584458E-2</v>
      </c>
      <c r="AK421" s="2">
        <f t="shared" si="196"/>
        <v>3582.8222944491013</v>
      </c>
      <c r="AL421" s="2">
        <f t="shared" si="207"/>
        <v>0.19045019741919705</v>
      </c>
      <c r="AM421" s="2">
        <f t="shared" si="197"/>
        <v>11086.928048947522</v>
      </c>
      <c r="AN421" s="2">
        <f t="shared" si="208"/>
        <v>25.273562126287175</v>
      </c>
      <c r="AO421">
        <f t="shared" si="209"/>
        <v>73.906834623361931</v>
      </c>
    </row>
    <row r="422" spans="9:41" x14ac:dyDescent="0.25">
      <c r="I422">
        <v>429</v>
      </c>
      <c r="J422" s="2">
        <f t="shared" si="181"/>
        <v>3608.2005561874007</v>
      </c>
      <c r="K422" s="2">
        <f t="shared" si="182"/>
        <v>11190.462865232017</v>
      </c>
      <c r="L422" s="2">
        <f t="shared" si="183"/>
        <v>327.64455669421488</v>
      </c>
      <c r="M422" s="2">
        <f t="shared" si="184"/>
        <v>0</v>
      </c>
      <c r="N422" s="2">
        <f t="shared" si="185"/>
        <v>0</v>
      </c>
      <c r="O422">
        <v>429</v>
      </c>
      <c r="P422" s="2">
        <f t="shared" si="198"/>
        <v>16349.153468981536</v>
      </c>
      <c r="Q422" s="2">
        <f t="shared" si="199"/>
        <v>50705.217718256703</v>
      </c>
      <c r="R422" s="2">
        <f t="shared" si="200"/>
        <v>1484.5935133745174</v>
      </c>
      <c r="S422" s="2">
        <f t="shared" si="186"/>
        <v>0</v>
      </c>
      <c r="T422" s="2">
        <f t="shared" si="187"/>
        <v>0</v>
      </c>
      <c r="U422" s="2">
        <f t="shared" si="188"/>
        <v>0</v>
      </c>
      <c r="V422" s="2">
        <f t="shared" si="189"/>
        <v>0</v>
      </c>
      <c r="W422" s="2">
        <f t="shared" si="201"/>
        <v>31477.344271631278</v>
      </c>
      <c r="X422" s="2">
        <f t="shared" si="190"/>
        <v>1.3801704783511128</v>
      </c>
      <c r="Y422" s="2">
        <f t="shared" si="202"/>
        <v>0</v>
      </c>
      <c r="Z422" s="2">
        <f t="shared" si="191"/>
        <v>0</v>
      </c>
      <c r="AA422" s="2">
        <f t="shared" si="203"/>
        <v>97623.745321965645</v>
      </c>
      <c r="AB422" s="2">
        <f t="shared" si="192"/>
        <v>0.44501571986733585</v>
      </c>
      <c r="AC422" s="2"/>
      <c r="AD422" s="2">
        <f t="shared" si="193"/>
        <v>220.69647600000002</v>
      </c>
      <c r="AE422" s="2">
        <f t="shared" si="194"/>
        <v>-2.0070663602132135</v>
      </c>
      <c r="AF422" s="2">
        <f t="shared" si="195"/>
        <v>0.99877347912329284</v>
      </c>
      <c r="AG422" s="2">
        <f t="shared" si="180"/>
        <v>4.4222937509204384E-2</v>
      </c>
      <c r="AH422" s="2">
        <f t="shared" si="204"/>
        <v>3.2041648624478232E-2</v>
      </c>
      <c r="AI422" s="2">
        <f t="shared" si="205"/>
        <v>0.72454817407390026</v>
      </c>
      <c r="AJ422" s="2">
        <f t="shared" si="206"/>
        <v>9.9316952752059526E-2</v>
      </c>
      <c r="AK422" s="2">
        <f t="shared" si="196"/>
        <v>3607.9942563236987</v>
      </c>
      <c r="AL422" s="2">
        <f t="shared" si="207"/>
        <v>0.20629986370207032</v>
      </c>
      <c r="AM422" s="2">
        <f t="shared" si="197"/>
        <v>11164.821873206374</v>
      </c>
      <c r="AN422" s="2">
        <f t="shared" si="208"/>
        <v>25.64099202564292</v>
      </c>
      <c r="AO422">
        <f t="shared" si="209"/>
        <v>74.079812080830578</v>
      </c>
    </row>
    <row r="423" spans="9:41" x14ac:dyDescent="0.25">
      <c r="I423">
        <v>430</v>
      </c>
      <c r="J423" s="2">
        <f t="shared" si="181"/>
        <v>3633.506628679133</v>
      </c>
      <c r="K423" s="2">
        <f t="shared" si="182"/>
        <v>11269.090970676927</v>
      </c>
      <c r="L423" s="2">
        <f t="shared" si="183"/>
        <v>327.74444596934944</v>
      </c>
      <c r="M423" s="2">
        <f t="shared" si="184"/>
        <v>0</v>
      </c>
      <c r="N423" s="2">
        <f t="shared" si="185"/>
        <v>0</v>
      </c>
      <c r="O423">
        <v>430</v>
      </c>
      <c r="P423" s="2">
        <f t="shared" si="198"/>
        <v>16425.530117044549</v>
      </c>
      <c r="Q423" s="2">
        <f t="shared" si="199"/>
        <v>50942.742657898292</v>
      </c>
      <c r="R423" s="2">
        <f t="shared" si="200"/>
        <v>1481.5925270296302</v>
      </c>
      <c r="S423" s="2">
        <f t="shared" si="186"/>
        <v>0</v>
      </c>
      <c r="T423" s="2">
        <f t="shared" si="187"/>
        <v>0</v>
      </c>
      <c r="U423" s="2">
        <f t="shared" si="188"/>
        <v>0</v>
      </c>
      <c r="V423" s="2">
        <f t="shared" si="189"/>
        <v>0</v>
      </c>
      <c r="W423" s="2">
        <f t="shared" si="201"/>
        <v>31698.110258327655</v>
      </c>
      <c r="X423" s="2">
        <f t="shared" si="190"/>
        <v>1.3737528593068056</v>
      </c>
      <c r="Y423" s="2">
        <f t="shared" si="202"/>
        <v>0</v>
      </c>
      <c r="Z423" s="2">
        <f t="shared" si="191"/>
        <v>0</v>
      </c>
      <c r="AA423" s="2">
        <f t="shared" si="203"/>
        <v>98309.683896048358</v>
      </c>
      <c r="AB423" s="2">
        <f t="shared" si="192"/>
        <v>0.44294079561932503</v>
      </c>
      <c r="AC423" s="2"/>
      <c r="AD423" s="2">
        <f t="shared" si="193"/>
        <v>221.21092000000002</v>
      </c>
      <c r="AE423" s="2">
        <f t="shared" si="194"/>
        <v>-2.0093564088696594</v>
      </c>
      <c r="AF423" s="2">
        <f t="shared" si="195"/>
        <v>0.99877067977120682</v>
      </c>
      <c r="AG423" s="2">
        <f t="shared" si="180"/>
        <v>4.4017488599953934E-2</v>
      </c>
      <c r="AH423" s="2">
        <f t="shared" si="204"/>
        <v>3.2041781243072442E-2</v>
      </c>
      <c r="AI423" s="2">
        <f t="shared" si="205"/>
        <v>0.72793297078529773</v>
      </c>
      <c r="AJ423" s="2">
        <f t="shared" si="206"/>
        <v>9.9318213120650825E-2</v>
      </c>
      <c r="AK423" s="2">
        <f t="shared" si="196"/>
        <v>3633.2838439748239</v>
      </c>
      <c r="AL423" s="2">
        <f t="shared" si="207"/>
        <v>0.22278470430911368</v>
      </c>
      <c r="AM423" s="2">
        <f t="shared" si="197"/>
        <v>11243.079686637415</v>
      </c>
      <c r="AN423" s="2">
        <f t="shared" si="208"/>
        <v>26.011284039511612</v>
      </c>
      <c r="AO423">
        <f t="shared" si="209"/>
        <v>74.252799622390015</v>
      </c>
    </row>
    <row r="424" spans="9:41" x14ac:dyDescent="0.25">
      <c r="I424">
        <v>431</v>
      </c>
      <c r="J424" s="2">
        <f t="shared" si="181"/>
        <v>3658.9312365676315</v>
      </c>
      <c r="K424" s="2">
        <f t="shared" si="182"/>
        <v>11348.086780912226</v>
      </c>
      <c r="L424" s="2">
        <f t="shared" si="183"/>
        <v>327.84384196455954</v>
      </c>
      <c r="M424" s="2">
        <f t="shared" si="184"/>
        <v>0</v>
      </c>
      <c r="N424" s="2">
        <f t="shared" si="185"/>
        <v>0</v>
      </c>
      <c r="O424">
        <v>431</v>
      </c>
      <c r="P424" s="2">
        <f t="shared" si="198"/>
        <v>16502.086953694801</v>
      </c>
      <c r="Q424" s="2">
        <f t="shared" si="199"/>
        <v>51180.823773108001</v>
      </c>
      <c r="R424" s="2">
        <f t="shared" si="200"/>
        <v>1478.6032416415812</v>
      </c>
      <c r="S424" s="2">
        <f t="shared" si="186"/>
        <v>0</v>
      </c>
      <c r="T424" s="2">
        <f t="shared" si="187"/>
        <v>0</v>
      </c>
      <c r="U424" s="2">
        <f t="shared" si="188"/>
        <v>0</v>
      </c>
      <c r="V424" s="2">
        <f t="shared" si="189"/>
        <v>0</v>
      </c>
      <c r="W424" s="2">
        <f t="shared" si="201"/>
        <v>31919.910328200469</v>
      </c>
      <c r="X424" s="2">
        <f t="shared" si="190"/>
        <v>1.3673797155012446</v>
      </c>
      <c r="Y424" s="2">
        <f t="shared" si="202"/>
        <v>0</v>
      </c>
      <c r="Z424" s="2">
        <f t="shared" si="191"/>
        <v>0</v>
      </c>
      <c r="AA424" s="2">
        <f t="shared" si="203"/>
        <v>98998.830265844488</v>
      </c>
      <c r="AB424" s="2">
        <f t="shared" si="192"/>
        <v>0.44088033955749167</v>
      </c>
      <c r="AC424" s="2"/>
      <c r="AD424" s="2">
        <f t="shared" si="193"/>
        <v>221.72536400000001</v>
      </c>
      <c r="AE424" s="2">
        <f t="shared" si="194"/>
        <v>-2.0116305360113262</v>
      </c>
      <c r="AF424" s="2">
        <f t="shared" si="195"/>
        <v>0.99876789672773525</v>
      </c>
      <c r="AG424" s="2">
        <f t="shared" si="180"/>
        <v>4.3813468069893488E-2</v>
      </c>
      <c r="AH424" s="2">
        <f t="shared" si="204"/>
        <v>3.2041917525325175E-2</v>
      </c>
      <c r="AI424" s="2">
        <f t="shared" si="205"/>
        <v>0.73132575294451163</v>
      </c>
      <c r="AJ424" s="2">
        <f t="shared" si="206"/>
        <v>9.9319469312242684E-2</v>
      </c>
      <c r="AK424" s="2">
        <f t="shared" si="196"/>
        <v>3658.6913315884349</v>
      </c>
      <c r="AL424" s="2">
        <f t="shared" si="207"/>
        <v>0.23990497919665366</v>
      </c>
      <c r="AM424" s="2">
        <f t="shared" si="197"/>
        <v>11321.702337700253</v>
      </c>
      <c r="AN424" s="2">
        <f t="shared" si="208"/>
        <v>26.384443211973508</v>
      </c>
      <c r="AO424">
        <f t="shared" si="209"/>
        <v>74.425797103189339</v>
      </c>
    </row>
    <row r="425" spans="9:41" x14ac:dyDescent="0.25">
      <c r="I425">
        <v>432</v>
      </c>
      <c r="J425" s="2">
        <f t="shared" si="181"/>
        <v>3684.4746543072802</v>
      </c>
      <c r="K425" s="2">
        <f t="shared" si="182"/>
        <v>11427.4511494529</v>
      </c>
      <c r="L425" s="2">
        <f t="shared" si="183"/>
        <v>327.94274792243766</v>
      </c>
      <c r="M425" s="2">
        <f t="shared" si="184"/>
        <v>0</v>
      </c>
      <c r="N425" s="2">
        <f t="shared" si="185"/>
        <v>0</v>
      </c>
      <c r="O425">
        <v>432</v>
      </c>
      <c r="P425" s="2">
        <f t="shared" si="198"/>
        <v>16578.823962569659</v>
      </c>
      <c r="Q425" s="2">
        <f t="shared" si="199"/>
        <v>51419.461042069022</v>
      </c>
      <c r="R425" s="2">
        <f t="shared" si="200"/>
        <v>1475.625590544236</v>
      </c>
      <c r="S425" s="2">
        <f t="shared" si="186"/>
        <v>0</v>
      </c>
      <c r="T425" s="2">
        <f t="shared" si="187"/>
        <v>0</v>
      </c>
      <c r="U425" s="2">
        <f t="shared" si="188"/>
        <v>0</v>
      </c>
      <c r="V425" s="2">
        <f t="shared" si="189"/>
        <v>0</v>
      </c>
      <c r="W425" s="2">
        <f t="shared" si="201"/>
        <v>32142.746875544344</v>
      </c>
      <c r="X425" s="2">
        <f t="shared" si="190"/>
        <v>1.3610506399527846</v>
      </c>
      <c r="Y425" s="2">
        <f t="shared" si="202"/>
        <v>0</v>
      </c>
      <c r="Z425" s="2">
        <f t="shared" si="191"/>
        <v>0</v>
      </c>
      <c r="AA425" s="2">
        <f t="shared" si="203"/>
        <v>99691.19187727751</v>
      </c>
      <c r="AB425" s="2">
        <f t="shared" si="192"/>
        <v>0.43883421775772158</v>
      </c>
      <c r="AC425" s="2"/>
      <c r="AD425" s="2">
        <f t="shared" si="193"/>
        <v>222.23980800000001</v>
      </c>
      <c r="AE425" s="2">
        <f t="shared" si="194"/>
        <v>-2.0138888888888888</v>
      </c>
      <c r="AF425" s="2">
        <f t="shared" si="195"/>
        <v>0.99876512987839883</v>
      </c>
      <c r="AG425" s="2">
        <f t="shared" si="180"/>
        <v>4.3610862708609206E-2</v>
      </c>
      <c r="AH425" s="2">
        <f t="shared" si="204"/>
        <v>3.2042057384523231E-2</v>
      </c>
      <c r="AI425" s="2">
        <f t="shared" si="205"/>
        <v>0.73472651982639681</v>
      </c>
      <c r="AJ425" s="2">
        <f t="shared" si="206"/>
        <v>9.9320721312636501E-2</v>
      </c>
      <c r="AK425" s="2">
        <f t="shared" si="196"/>
        <v>3684.2169933504924</v>
      </c>
      <c r="AL425" s="2">
        <f t="shared" si="207"/>
        <v>0.25766095678779483</v>
      </c>
      <c r="AM425" s="2">
        <f t="shared" si="197"/>
        <v>11400.690674854503</v>
      </c>
      <c r="AN425" s="2">
        <f t="shared" si="208"/>
        <v>26.760474598397916</v>
      </c>
      <c r="AO425">
        <f t="shared" si="209"/>
        <v>74.598804380580006</v>
      </c>
    </row>
    <row r="426" spans="9:41" x14ac:dyDescent="0.25">
      <c r="I426">
        <v>433</v>
      </c>
      <c r="J426" s="2">
        <f t="shared" si="181"/>
        <v>3710.13715636083</v>
      </c>
      <c r="K426" s="2">
        <f t="shared" si="182"/>
        <v>11507.18492982508</v>
      </c>
      <c r="L426" s="2">
        <f t="shared" si="183"/>
        <v>328.04116705897576</v>
      </c>
      <c r="M426" s="2">
        <f t="shared" si="184"/>
        <v>0</v>
      </c>
      <c r="N426" s="2">
        <f t="shared" si="185"/>
        <v>0</v>
      </c>
      <c r="O426">
        <v>433</v>
      </c>
      <c r="P426" s="2">
        <f t="shared" si="198"/>
        <v>16655.741127495199</v>
      </c>
      <c r="Q426" s="2">
        <f t="shared" si="199"/>
        <v>51658.654443216103</v>
      </c>
      <c r="R426" s="2">
        <f t="shared" si="200"/>
        <v>1472.6595075678995</v>
      </c>
      <c r="S426" s="2">
        <f t="shared" si="186"/>
        <v>0</v>
      </c>
      <c r="T426" s="2">
        <f t="shared" si="187"/>
        <v>0</v>
      </c>
      <c r="U426" s="2">
        <f t="shared" si="188"/>
        <v>0</v>
      </c>
      <c r="V426" s="2">
        <f t="shared" si="189"/>
        <v>0</v>
      </c>
      <c r="W426" s="2">
        <f t="shared" si="201"/>
        <v>32366.622294726851</v>
      </c>
      <c r="X426" s="2">
        <f t="shared" si="190"/>
        <v>1.3547652302706878</v>
      </c>
      <c r="Y426" s="2">
        <f t="shared" si="202"/>
        <v>0</v>
      </c>
      <c r="Z426" s="2">
        <f t="shared" si="191"/>
        <v>0</v>
      </c>
      <c r="AA426" s="2">
        <f t="shared" si="203"/>
        <v>100386.77617636805</v>
      </c>
      <c r="AB426" s="2">
        <f t="shared" si="192"/>
        <v>0.43680229783614161</v>
      </c>
      <c r="AC426" s="2"/>
      <c r="AD426" s="2">
        <f t="shared" si="193"/>
        <v>222.75425200000001</v>
      </c>
      <c r="AE426" s="2">
        <f t="shared" si="194"/>
        <v>-2.0161316130546325</v>
      </c>
      <c r="AF426" s="2">
        <f t="shared" si="195"/>
        <v>0.99876237910953591</v>
      </c>
      <c r="AG426" s="2">
        <f t="shared" si="180"/>
        <v>4.3409659458056124E-2</v>
      </c>
      <c r="AH426" s="2">
        <f t="shared" si="204"/>
        <v>3.2042200735682223E-2</v>
      </c>
      <c r="AI426" s="2">
        <f t="shared" si="205"/>
        <v>0.73813527071417084</v>
      </c>
      <c r="AJ426" s="2">
        <f t="shared" si="206"/>
        <v>9.9321969108526073E-2</v>
      </c>
      <c r="AK426" s="2">
        <f t="shared" si="196"/>
        <v>3709.8611034469554</v>
      </c>
      <c r="AL426" s="2">
        <f t="shared" si="207"/>
        <v>0.27605291387464487</v>
      </c>
      <c r="AM426" s="2">
        <f t="shared" si="197"/>
        <v>11480.045546559768</v>
      </c>
      <c r="AN426" s="2">
        <f t="shared" si="208"/>
        <v>27.139383265312819</v>
      </c>
      <c r="AO426">
        <f t="shared" si="209"/>
        <v>74.771821314078437</v>
      </c>
    </row>
    <row r="427" spans="9:41" x14ac:dyDescent="0.25">
      <c r="I427">
        <v>434</v>
      </c>
      <c r="J427" s="2">
        <f t="shared" si="181"/>
        <v>3735.9190171993055</v>
      </c>
      <c r="K427" s="2">
        <f t="shared" si="182"/>
        <v>11587.288975565938</v>
      </c>
      <c r="L427" s="2">
        <f t="shared" si="183"/>
        <v>328.13910256382695</v>
      </c>
      <c r="M427" s="2">
        <f t="shared" si="184"/>
        <v>0</v>
      </c>
      <c r="N427" s="2">
        <f t="shared" si="185"/>
        <v>0</v>
      </c>
      <c r="O427">
        <v>434</v>
      </c>
      <c r="P427" s="2">
        <f t="shared" si="198"/>
        <v>16732.838432483633</v>
      </c>
      <c r="Q427" s="2">
        <f t="shared" si="199"/>
        <v>51898.403955232214</v>
      </c>
      <c r="R427" s="2">
        <f t="shared" si="200"/>
        <v>1469.7049270347641</v>
      </c>
      <c r="S427" s="2">
        <f t="shared" si="186"/>
        <v>0</v>
      </c>
      <c r="T427" s="2">
        <f t="shared" si="187"/>
        <v>0</v>
      </c>
      <c r="U427" s="2">
        <f t="shared" si="188"/>
        <v>0</v>
      </c>
      <c r="V427" s="2">
        <f t="shared" si="189"/>
        <v>0</v>
      </c>
      <c r="W427" s="2">
        <f t="shared" si="201"/>
        <v>32591.53898018779</v>
      </c>
      <c r="X427" s="2">
        <f t="shared" si="190"/>
        <v>1.3485230885941661</v>
      </c>
      <c r="Y427" s="2">
        <f t="shared" si="202"/>
        <v>0</v>
      </c>
      <c r="Z427" s="2">
        <f t="shared" si="191"/>
        <v>0</v>
      </c>
      <c r="AA427" s="2">
        <f t="shared" si="203"/>
        <v>101085.59060923311</v>
      </c>
      <c r="AB427" s="2">
        <f t="shared" si="192"/>
        <v>0.43478444892803131</v>
      </c>
      <c r="AC427" s="2"/>
      <c r="AD427" s="2">
        <f t="shared" si="193"/>
        <v>223.26869600000001</v>
      </c>
      <c r="AE427" s="2">
        <f t="shared" si="194"/>
        <v>-2.0183588523859077</v>
      </c>
      <c r="AF427" s="2">
        <f t="shared" si="195"/>
        <v>0.99875964430830177</v>
      </c>
      <c r="AG427" s="2">
        <f t="shared" si="180"/>
        <v>4.3209845410454049E-2</v>
      </c>
      <c r="AH427" s="2">
        <f t="shared" si="204"/>
        <v>3.2042347495511013E-2</v>
      </c>
      <c r="AI427" s="2">
        <f t="shared" si="205"/>
        <v>0.74155200489929995</v>
      </c>
      <c r="AJ427" s="2">
        <f t="shared" si="206"/>
        <v>9.9323212687473669E-2</v>
      </c>
      <c r="AK427" s="2">
        <f t="shared" si="196"/>
        <v>3735.6239360637837</v>
      </c>
      <c r="AL427" s="2">
        <f t="shared" si="207"/>
        <v>0.29508113552190096</v>
      </c>
      <c r="AM427" s="2">
        <f t="shared" si="197"/>
        <v>11559.767801275662</v>
      </c>
      <c r="AN427" s="2">
        <f t="shared" si="208"/>
        <v>27.521174290276299</v>
      </c>
      <c r="AO427">
        <f t="shared" si="209"/>
        <v>74.944847765329513</v>
      </c>
    </row>
    <row r="428" spans="9:41" x14ac:dyDescent="0.25">
      <c r="I428">
        <v>435</v>
      </c>
      <c r="J428" s="2">
        <f t="shared" si="181"/>
        <v>3761.820511301908</v>
      </c>
      <c r="K428" s="2">
        <f t="shared" si="182"/>
        <v>11667.76414022354</v>
      </c>
      <c r="L428" s="2">
        <f t="shared" si="183"/>
        <v>328.23655760056357</v>
      </c>
      <c r="M428" s="2">
        <f t="shared" si="184"/>
        <v>0</v>
      </c>
      <c r="N428" s="2">
        <f t="shared" si="185"/>
        <v>0</v>
      </c>
      <c r="O428">
        <v>435</v>
      </c>
      <c r="P428" s="2">
        <f t="shared" si="198"/>
        <v>16810.115861730726</v>
      </c>
      <c r="Q428" s="2">
        <f t="shared" si="199"/>
        <v>52138.709557045004</v>
      </c>
      <c r="R428" s="2">
        <f t="shared" si="200"/>
        <v>1466.761783754413</v>
      </c>
      <c r="S428" s="2">
        <f t="shared" si="186"/>
        <v>0</v>
      </c>
      <c r="T428" s="2">
        <f t="shared" si="187"/>
        <v>0</v>
      </c>
      <c r="U428" s="2">
        <f t="shared" si="188"/>
        <v>0</v>
      </c>
      <c r="V428" s="2">
        <f t="shared" si="189"/>
        <v>0</v>
      </c>
      <c r="W428" s="2">
        <f t="shared" si="201"/>
        <v>32817.499326438265</v>
      </c>
      <c r="X428" s="2">
        <f t="shared" si="190"/>
        <v>1.3423238215323521</v>
      </c>
      <c r="Y428" s="2">
        <f t="shared" si="202"/>
        <v>0</v>
      </c>
      <c r="Z428" s="2">
        <f t="shared" si="191"/>
        <v>0</v>
      </c>
      <c r="AA428" s="2">
        <f t="shared" si="203"/>
        <v>101787.64262208469</v>
      </c>
      <c r="AB428" s="2">
        <f t="shared" si="192"/>
        <v>0.43278054166707042</v>
      </c>
      <c r="AC428" s="2"/>
      <c r="AD428" s="2">
        <f t="shared" si="193"/>
        <v>223.78314</v>
      </c>
      <c r="AE428" s="2">
        <f t="shared" si="194"/>
        <v>-2.0205707491082046</v>
      </c>
      <c r="AF428" s="2">
        <f t="shared" si="195"/>
        <v>0.99875692536266314</v>
      </c>
      <c r="AG428" s="2">
        <f t="shared" si="180"/>
        <v>4.3011407806217386E-2</v>
      </c>
      <c r="AH428" s="2">
        <f t="shared" si="204"/>
        <v>3.2042497582376948E-2</v>
      </c>
      <c r="AI428" s="2">
        <f t="shared" si="205"/>
        <v>0.74497672168138473</v>
      </c>
      <c r="AJ428" s="2">
        <f t="shared" si="206"/>
        <v>9.9324452037886521E-2</v>
      </c>
      <c r="AK428" s="2">
        <f t="shared" si="196"/>
        <v>3761.5057653869362</v>
      </c>
      <c r="AL428" s="2">
        <f t="shared" si="207"/>
        <v>0.31474591497175869</v>
      </c>
      <c r="AM428" s="2">
        <f t="shared" si="197"/>
        <v>11639.858287461791</v>
      </c>
      <c r="AN428" s="2">
        <f t="shared" si="208"/>
        <v>27.90585276174976</v>
      </c>
      <c r="AO428">
        <f t="shared" si="209"/>
        <v>75.117883598070549</v>
      </c>
    </row>
    <row r="429" spans="9:41" x14ac:dyDescent="0.25">
      <c r="I429">
        <v>436</v>
      </c>
      <c r="J429" s="2">
        <f t="shared" si="181"/>
        <v>3787.8419131559217</v>
      </c>
      <c r="K429" s="2">
        <f t="shared" si="182"/>
        <v>11748.611277356733</v>
      </c>
      <c r="L429" s="2">
        <f t="shared" si="183"/>
        <v>328.33353530693324</v>
      </c>
      <c r="M429" s="2">
        <f t="shared" si="184"/>
        <v>0</v>
      </c>
      <c r="N429" s="2">
        <f t="shared" si="185"/>
        <v>0</v>
      </c>
      <c r="O429">
        <v>436</v>
      </c>
      <c r="P429" s="2">
        <f t="shared" si="198"/>
        <v>16887.573399613266</v>
      </c>
      <c r="Q429" s="2">
        <f t="shared" si="199"/>
        <v>52379.571227823537</v>
      </c>
      <c r="R429" s="2">
        <f t="shared" si="200"/>
        <v>1463.83001301937</v>
      </c>
      <c r="S429" s="2">
        <f t="shared" si="186"/>
        <v>0</v>
      </c>
      <c r="T429" s="2">
        <f t="shared" si="187"/>
        <v>0</v>
      </c>
      <c r="U429" s="2">
        <f t="shared" si="188"/>
        <v>0</v>
      </c>
      <c r="V429" s="2">
        <f t="shared" si="189"/>
        <v>0</v>
      </c>
      <c r="W429" s="2">
        <f t="shared" si="201"/>
        <v>33044.505728059892</v>
      </c>
      <c r="X429" s="2">
        <f t="shared" si="190"/>
        <v>1.3361670401051664</v>
      </c>
      <c r="Y429" s="2">
        <f t="shared" si="202"/>
        <v>0</v>
      </c>
      <c r="Z429" s="2">
        <f t="shared" si="191"/>
        <v>0</v>
      </c>
      <c r="AA429" s="2">
        <f t="shared" si="203"/>
        <v>102492.93966122885</v>
      </c>
      <c r="AB429" s="2">
        <f t="shared" si="192"/>
        <v>0.43079044816491141</v>
      </c>
      <c r="AC429" s="2"/>
      <c r="AD429" s="2">
        <f t="shared" si="193"/>
        <v>224.297584</v>
      </c>
      <c r="AE429" s="2">
        <f t="shared" si="194"/>
        <v>-2.0227674438178607</v>
      </c>
      <c r="AF429" s="2">
        <f t="shared" si="195"/>
        <v>0.99875422216139553</v>
      </c>
      <c r="AG429" s="2">
        <f t="shared" si="180"/>
        <v>4.2814334031917992E-2</v>
      </c>
      <c r="AH429" s="2">
        <f t="shared" si="204"/>
        <v>3.2042650916271807E-2</v>
      </c>
      <c r="AI429" s="2">
        <f t="shared" si="205"/>
        <v>0.74840942036804969</v>
      </c>
      <c r="AJ429" s="2">
        <f t="shared" si="206"/>
        <v>9.9325687148994035E-2</v>
      </c>
      <c r="AK429" s="2">
        <f t="shared" si="196"/>
        <v>3787.5068656023714</v>
      </c>
      <c r="AL429" s="2">
        <f t="shared" si="207"/>
        <v>0.33504755355014204</v>
      </c>
      <c r="AM429" s="2">
        <f t="shared" si="197"/>
        <v>11720.317853577761</v>
      </c>
      <c r="AN429" s="2">
        <f t="shared" si="208"/>
        <v>28.293423778972969</v>
      </c>
      <c r="AO429">
        <f t="shared" si="209"/>
        <v>75.29092867809608</v>
      </c>
    </row>
    <row r="430" spans="9:41" x14ac:dyDescent="0.25">
      <c r="I430">
        <v>437</v>
      </c>
      <c r="J430" s="2">
        <f t="shared" si="181"/>
        <v>3813.9834972566241</v>
      </c>
      <c r="K430" s="2">
        <f t="shared" si="182"/>
        <v>11829.831240535028</v>
      </c>
      <c r="L430" s="2">
        <f t="shared" si="183"/>
        <v>328.43003879511082</v>
      </c>
      <c r="M430" s="2">
        <f t="shared" si="184"/>
        <v>0</v>
      </c>
      <c r="N430" s="2">
        <f t="shared" si="185"/>
        <v>0</v>
      </c>
      <c r="O430">
        <v>437</v>
      </c>
      <c r="P430" s="2">
        <f t="shared" si="198"/>
        <v>16965.211030686598</v>
      </c>
      <c r="Q430" s="2">
        <f t="shared" si="199"/>
        <v>52620.988946974976</v>
      </c>
      <c r="R430" s="2">
        <f t="shared" si="200"/>
        <v>1460.909550600695</v>
      </c>
      <c r="S430" s="2">
        <f t="shared" si="186"/>
        <v>0</v>
      </c>
      <c r="T430" s="2">
        <f t="shared" si="187"/>
        <v>0</v>
      </c>
      <c r="U430" s="2">
        <f t="shared" si="188"/>
        <v>0</v>
      </c>
      <c r="V430" s="2">
        <f t="shared" si="189"/>
        <v>0</v>
      </c>
      <c r="W430" s="2">
        <f t="shared" si="201"/>
        <v>33272.560579704026</v>
      </c>
      <c r="X430" s="2">
        <f t="shared" si="190"/>
        <v>1.3300523596850766</v>
      </c>
      <c r="Y430" s="2">
        <f t="shared" si="202"/>
        <v>0</v>
      </c>
      <c r="Z430" s="2">
        <f t="shared" si="191"/>
        <v>0</v>
      </c>
      <c r="AA430" s="2">
        <f t="shared" si="203"/>
        <v>103201.48917306471</v>
      </c>
      <c r="AB430" s="2">
        <f t="shared" si="192"/>
        <v>0.42881404199107459</v>
      </c>
      <c r="AC430" s="2"/>
      <c r="AD430" s="2">
        <f t="shared" si="193"/>
        <v>224.812028</v>
      </c>
      <c r="AE430" s="2">
        <f t="shared" si="194"/>
        <v>-2.0249490755044013</v>
      </c>
      <c r="AF430" s="2">
        <f t="shared" si="195"/>
        <v>0.99875153459407962</v>
      </c>
      <c r="AG430" s="2">
        <f t="shared" si="180"/>
        <v>4.2618611618280892E-2</v>
      </c>
      <c r="AH430" s="2">
        <f t="shared" si="204"/>
        <v>3.2042807418778553E-2</v>
      </c>
      <c r="AI430" s="2">
        <f t="shared" si="205"/>
        <v>0.75185010027483068</v>
      </c>
      <c r="AJ430" s="2">
        <f t="shared" si="206"/>
        <v>9.9326918010825521E-2</v>
      </c>
      <c r="AK430" s="2">
        <f t="shared" si="196"/>
        <v>3813.6275108960499</v>
      </c>
      <c r="AL430" s="2">
        <f t="shared" si="207"/>
        <v>0.35598636057419913</v>
      </c>
      <c r="AM430" s="2">
        <f t="shared" si="197"/>
        <v>11801.147348083188</v>
      </c>
      <c r="AN430" s="2">
        <f t="shared" si="208"/>
        <v>28.683892451840574</v>
      </c>
      <c r="AO430">
        <f t="shared" si="209"/>
        <v>75.463982873223301</v>
      </c>
    </row>
    <row r="431" spans="9:41" x14ac:dyDescent="0.25">
      <c r="I431">
        <v>438</v>
      </c>
      <c r="J431" s="2">
        <f t="shared" si="181"/>
        <v>3840.2455381071909</v>
      </c>
      <c r="K431" s="2">
        <f t="shared" si="182"/>
        <v>11911.424883338457</v>
      </c>
      <c r="L431" s="2">
        <f t="shared" si="183"/>
        <v>328.52607115194854</v>
      </c>
      <c r="M431" s="2">
        <f t="shared" si="184"/>
        <v>0</v>
      </c>
      <c r="N431" s="2">
        <f t="shared" si="185"/>
        <v>0</v>
      </c>
      <c r="O431">
        <v>438</v>
      </c>
      <c r="P431" s="2">
        <f t="shared" si="198"/>
        <v>17043.028739682173</v>
      </c>
      <c r="Q431" s="2">
        <f t="shared" si="199"/>
        <v>52862.962694141228</v>
      </c>
      <c r="R431" s="2">
        <f t="shared" si="200"/>
        <v>1458.0003327436314</v>
      </c>
      <c r="S431" s="2">
        <f t="shared" si="186"/>
        <v>0</v>
      </c>
      <c r="T431" s="2">
        <f t="shared" si="187"/>
        <v>0</v>
      </c>
      <c r="U431" s="2">
        <f t="shared" si="188"/>
        <v>0</v>
      </c>
      <c r="V431" s="2">
        <f t="shared" si="189"/>
        <v>0</v>
      </c>
      <c r="W431" s="2">
        <f t="shared" si="201"/>
        <v>33501.666276090931</v>
      </c>
      <c r="X431" s="2">
        <f t="shared" si="190"/>
        <v>1.3239793999397311</v>
      </c>
      <c r="Y431" s="2">
        <f t="shared" si="202"/>
        <v>0</v>
      </c>
      <c r="Z431" s="2">
        <f t="shared" si="191"/>
        <v>0</v>
      </c>
      <c r="AA431" s="2">
        <f t="shared" si="203"/>
        <v>103913.29860408313</v>
      </c>
      <c r="AB431" s="2">
        <f t="shared" si="192"/>
        <v>0.42685119815316031</v>
      </c>
      <c r="AC431" s="2"/>
      <c r="AD431" s="2">
        <f t="shared" si="193"/>
        <v>225.326472</v>
      </c>
      <c r="AE431" s="2">
        <f t="shared" si="194"/>
        <v>-2.0271157815725278</v>
      </c>
      <c r="AF431" s="2">
        <f t="shared" si="195"/>
        <v>0.99874886255109829</v>
      </c>
      <c r="AG431" s="2">
        <f t="shared" ref="AG431:AG493" si="210">$E$7/(0.5*$E$4*AD431*AD431*$E$8)</f>
        <v>4.2424228238211688E-2</v>
      </c>
      <c r="AH431" s="2">
        <f t="shared" si="204"/>
        <v>3.2042967013038791E-2</v>
      </c>
      <c r="AI431" s="2">
        <f t="shared" si="205"/>
        <v>0.75529876072506963</v>
      </c>
      <c r="AJ431" s="2">
        <f t="shared" si="206"/>
        <v>9.9328144614188457E-2</v>
      </c>
      <c r="AK431" s="2">
        <f t="shared" si="196"/>
        <v>3839.8679754539298</v>
      </c>
      <c r="AL431" s="2">
        <f t="shared" si="207"/>
        <v>0.3775626532610919</v>
      </c>
      <c r="AM431" s="2">
        <f t="shared" si="197"/>
        <v>11882.347619437676</v>
      </c>
      <c r="AN431" s="2">
        <f t="shared" si="208"/>
        <v>29.077263900780647</v>
      </c>
      <c r="AO431">
        <f t="shared" si="209"/>
        <v>75.637046053258103</v>
      </c>
    </row>
    <row r="432" spans="9:41" x14ac:dyDescent="0.25">
      <c r="I432">
        <v>439</v>
      </c>
      <c r="J432" s="2">
        <f t="shared" si="181"/>
        <v>3866.6283102186089</v>
      </c>
      <c r="K432" s="2">
        <f t="shared" si="182"/>
        <v>11993.393059357468</v>
      </c>
      <c r="L432" s="2">
        <f t="shared" si="183"/>
        <v>328.62163543922264</v>
      </c>
      <c r="M432" s="2">
        <f t="shared" si="184"/>
        <v>0</v>
      </c>
      <c r="N432" s="2">
        <f t="shared" si="185"/>
        <v>0</v>
      </c>
      <c r="O432">
        <v>439</v>
      </c>
      <c r="P432" s="2">
        <f t="shared" si="198"/>
        <v>17121.026511505155</v>
      </c>
      <c r="Q432" s="2">
        <f t="shared" si="199"/>
        <v>53105.492449195823</v>
      </c>
      <c r="R432" s="2">
        <f t="shared" si="200"/>
        <v>1455.1022961632987</v>
      </c>
      <c r="S432" s="2">
        <f t="shared" si="186"/>
        <v>0</v>
      </c>
      <c r="T432" s="2">
        <f t="shared" si="187"/>
        <v>0</v>
      </c>
      <c r="U432" s="2">
        <f t="shared" si="188"/>
        <v>0</v>
      </c>
      <c r="V432" s="2">
        <f t="shared" si="189"/>
        <v>0</v>
      </c>
      <c r="W432" s="2">
        <f t="shared" si="201"/>
        <v>33731.825212009004</v>
      </c>
      <c r="X432" s="2">
        <f t="shared" si="190"/>
        <v>1.3179477847754517</v>
      </c>
      <c r="Y432" s="2">
        <f t="shared" si="202"/>
        <v>0</v>
      </c>
      <c r="Z432" s="2">
        <f t="shared" si="191"/>
        <v>0</v>
      </c>
      <c r="AA432" s="2">
        <f t="shared" si="203"/>
        <v>104628.37540086581</v>
      </c>
      <c r="AB432" s="2">
        <f t="shared" si="192"/>
        <v>0.42490179307736919</v>
      </c>
      <c r="AC432" s="2"/>
      <c r="AD432" s="2">
        <f t="shared" si="193"/>
        <v>225.84091599999999</v>
      </c>
      <c r="AE432" s="2">
        <f t="shared" si="194"/>
        <v>-2.0292676978637512</v>
      </c>
      <c r="AF432" s="2">
        <f t="shared" si="195"/>
        <v>0.9987462059236315</v>
      </c>
      <c r="AG432" s="2">
        <f t="shared" si="210"/>
        <v>4.2231171704855651E-2</v>
      </c>
      <c r="AH432" s="2">
        <f t="shared" si="204"/>
        <v>3.2043129623720926E-2</v>
      </c>
      <c r="AI432" s="2">
        <f t="shared" si="205"/>
        <v>0.75875540104980499</v>
      </c>
      <c r="AJ432" s="2">
        <f t="shared" si="206"/>
        <v>9.9329366950647313E-2</v>
      </c>
      <c r="AK432" s="2">
        <f t="shared" si="196"/>
        <v>3866.228533461971</v>
      </c>
      <c r="AL432" s="2">
        <f t="shared" si="207"/>
        <v>0.39977675663800671</v>
      </c>
      <c r="AM432" s="2">
        <f t="shared" si="197"/>
        <v>11963.919516100834</v>
      </c>
      <c r="AN432" s="2">
        <f t="shared" si="208"/>
        <v>29.473543256634571</v>
      </c>
      <c r="AO432">
        <f t="shared" si="209"/>
        <v>75.810118089961861</v>
      </c>
    </row>
    <row r="433" spans="9:41" x14ac:dyDescent="0.25">
      <c r="I433">
        <v>440</v>
      </c>
      <c r="J433" s="2">
        <f t="shared" si="181"/>
        <v>3893.1320881095876</v>
      </c>
      <c r="K433" s="2">
        <f t="shared" si="182"/>
        <v>12075.736622192813</v>
      </c>
      <c r="L433" s="2">
        <f t="shared" si="183"/>
        <v>328.71673469387753</v>
      </c>
      <c r="M433" s="2">
        <f t="shared" si="184"/>
        <v>0</v>
      </c>
      <c r="N433" s="2">
        <f t="shared" si="185"/>
        <v>0</v>
      </c>
      <c r="O433">
        <v>440</v>
      </c>
      <c r="P433" s="2">
        <f t="shared" si="198"/>
        <v>17199.204331232038</v>
      </c>
      <c r="Q433" s="2">
        <f t="shared" si="199"/>
        <v>53348.578192240784</v>
      </c>
      <c r="R433" s="2">
        <f t="shared" si="200"/>
        <v>1452.2153780404294</v>
      </c>
      <c r="S433" s="2">
        <f t="shared" si="186"/>
        <v>0</v>
      </c>
      <c r="T433" s="2">
        <f t="shared" si="187"/>
        <v>0</v>
      </c>
      <c r="U433" s="2">
        <f t="shared" si="188"/>
        <v>0</v>
      </c>
      <c r="V433" s="2">
        <f t="shared" si="189"/>
        <v>0</v>
      </c>
      <c r="W433" s="2">
        <f t="shared" si="201"/>
        <v>33963.039782314023</v>
      </c>
      <c r="X433" s="2">
        <f t="shared" si="190"/>
        <v>1.3119571422815708</v>
      </c>
      <c r="Y433" s="2">
        <f t="shared" si="202"/>
        <v>0</v>
      </c>
      <c r="Z433" s="2">
        <f t="shared" si="191"/>
        <v>0</v>
      </c>
      <c r="AA433" s="2">
        <f t="shared" si="203"/>
        <v>105346.72701008446</v>
      </c>
      <c r="AB433" s="2">
        <f t="shared" si="192"/>
        <v>0.42296570458932836</v>
      </c>
      <c r="AC433" s="2"/>
      <c r="AD433" s="2">
        <f t="shared" si="193"/>
        <v>226.35536000000002</v>
      </c>
      <c r="AE433" s="2">
        <f t="shared" si="194"/>
        <v>-2.0314049586776859</v>
      </c>
      <c r="AF433" s="2">
        <f t="shared" si="195"/>
        <v>0.99874356460365377</v>
      </c>
      <c r="AG433" s="2">
        <f t="shared" si="210"/>
        <v>4.2039429969687417E-2</v>
      </c>
      <c r="AH433" s="2">
        <f t="shared" si="204"/>
        <v>3.2043295176989062E-2</v>
      </c>
      <c r="AI433" s="2">
        <f t="shared" si="205"/>
        <v>0.76222002058767013</v>
      </c>
      <c r="AJ433" s="2">
        <f t="shared" si="206"/>
        <v>9.9330585012502942E-2</v>
      </c>
      <c r="AK433" s="2">
        <f t="shared" si="196"/>
        <v>3892.7094591061341</v>
      </c>
      <c r="AL433" s="2">
        <f t="shared" si="207"/>
        <v>0.42262900345341725</v>
      </c>
      <c r="AM433" s="2">
        <f t="shared" si="197"/>
        <v>12045.863886532274</v>
      </c>
      <c r="AN433" s="2">
        <f t="shared" si="208"/>
        <v>29.872735660538861</v>
      </c>
      <c r="AO433">
        <f t="shared" si="209"/>
        <v>75.983198857018621</v>
      </c>
    </row>
    <row r="434" spans="9:41" x14ac:dyDescent="0.25">
      <c r="I434">
        <v>441</v>
      </c>
      <c r="J434" s="2">
        <f t="shared" si="181"/>
        <v>3919.7571463064651</v>
      </c>
      <c r="K434" s="2">
        <f t="shared" si="182"/>
        <v>12158.456425455408</v>
      </c>
      <c r="L434" s="2">
        <f t="shared" si="183"/>
        <v>328.81137192826691</v>
      </c>
      <c r="M434" s="2">
        <f t="shared" si="184"/>
        <v>0</v>
      </c>
      <c r="N434" s="2">
        <f t="shared" si="185"/>
        <v>0</v>
      </c>
      <c r="O434">
        <v>441</v>
      </c>
      <c r="P434" s="2">
        <f t="shared" si="198"/>
        <v>17277.562184108312</v>
      </c>
      <c r="Q434" s="2">
        <f t="shared" si="199"/>
        <v>53592.219903603422</v>
      </c>
      <c r="R434" s="2">
        <f t="shared" si="200"/>
        <v>1449.3395160171551</v>
      </c>
      <c r="S434" s="2">
        <f t="shared" si="186"/>
        <v>0</v>
      </c>
      <c r="T434" s="2">
        <f t="shared" si="187"/>
        <v>0</v>
      </c>
      <c r="U434" s="2">
        <f t="shared" si="188"/>
        <v>0</v>
      </c>
      <c r="V434" s="2">
        <f t="shared" si="189"/>
        <v>0</v>
      </c>
      <c r="W434" s="2">
        <f t="shared" si="201"/>
        <v>34195.312381928292</v>
      </c>
      <c r="X434" s="2">
        <f t="shared" si="190"/>
        <v>1.3060071046756041</v>
      </c>
      <c r="Y434" s="2">
        <f t="shared" si="202"/>
        <v>0</v>
      </c>
      <c r="Z434" s="2">
        <f t="shared" si="191"/>
        <v>0</v>
      </c>
      <c r="AA434" s="2">
        <f t="shared" si="203"/>
        <v>106068.36087849937</v>
      </c>
      <c r="AB434" s="2">
        <f t="shared" si="192"/>
        <v>0.42104281189521697</v>
      </c>
      <c r="AC434" s="2"/>
      <c r="AD434" s="2">
        <f t="shared" si="193"/>
        <v>226.86980400000002</v>
      </c>
      <c r="AE434" s="2">
        <f t="shared" si="194"/>
        <v>-2.0335276967930032</v>
      </c>
      <c r="AF434" s="2">
        <f t="shared" si="195"/>
        <v>0.99874093848392997</v>
      </c>
      <c r="AG434" s="2">
        <f t="shared" si="210"/>
        <v>4.1848991120631236E-2</v>
      </c>
      <c r="AH434" s="2">
        <f t="shared" si="204"/>
        <v>3.2043463600472534E-2</v>
      </c>
      <c r="AI434" s="2">
        <f t="shared" si="205"/>
        <v>0.76569261868478711</v>
      </c>
      <c r="AJ434" s="2">
        <f t="shared" si="206"/>
        <v>9.9331798792772458E-2</v>
      </c>
      <c r="AK434" s="2">
        <f t="shared" si="196"/>
        <v>3919.3110265723753</v>
      </c>
      <c r="AL434" s="2">
        <f t="shared" si="207"/>
        <v>0.44611973408952554</v>
      </c>
      <c r="AM434" s="2">
        <f t="shared" si="197"/>
        <v>12128.1815791916</v>
      </c>
      <c r="AN434" s="2">
        <f t="shared" si="208"/>
        <v>30.274846263808229</v>
      </c>
      <c r="AO434">
        <f t="shared" si="209"/>
        <v>76.156288230003099</v>
      </c>
    </row>
    <row r="435" spans="9:41" x14ac:dyDescent="0.25">
      <c r="I435">
        <v>442</v>
      </c>
      <c r="J435" s="2">
        <f t="shared" si="181"/>
        <v>3946.5037593431316</v>
      </c>
      <c r="K435" s="2">
        <f t="shared" si="182"/>
        <v>12241.553322766244</v>
      </c>
      <c r="L435" s="2">
        <f t="shared" si="183"/>
        <v>328.90555013039244</v>
      </c>
      <c r="M435" s="2">
        <f t="shared" si="184"/>
        <v>0</v>
      </c>
      <c r="N435" s="2">
        <f t="shared" si="185"/>
        <v>0</v>
      </c>
      <c r="O435">
        <v>442</v>
      </c>
      <c r="P435" s="2">
        <f t="shared" si="198"/>
        <v>17356.100055546201</v>
      </c>
      <c r="Q435" s="2">
        <f t="shared" si="199"/>
        <v>53836.417563833376</v>
      </c>
      <c r="R435" s="2">
        <f t="shared" si="200"/>
        <v>1446.4746481928353</v>
      </c>
      <c r="S435" s="2">
        <f t="shared" si="186"/>
        <v>0</v>
      </c>
      <c r="T435" s="2">
        <f t="shared" si="187"/>
        <v>0</v>
      </c>
      <c r="U435" s="2">
        <f t="shared" si="188"/>
        <v>0</v>
      </c>
      <c r="V435" s="2">
        <f t="shared" si="189"/>
        <v>0</v>
      </c>
      <c r="W435" s="2">
        <f t="shared" si="201"/>
        <v>34428.645405840049</v>
      </c>
      <c r="X435" s="2">
        <f t="shared" si="190"/>
        <v>1.300097308249234</v>
      </c>
      <c r="Y435" s="2">
        <f t="shared" si="202"/>
        <v>0</v>
      </c>
      <c r="Z435" s="2">
        <f t="shared" si="191"/>
        <v>0</v>
      </c>
      <c r="AA435" s="2">
        <f t="shared" si="203"/>
        <v>106793.28445295872</v>
      </c>
      <c r="AB435" s="2">
        <f t="shared" si="192"/>
        <v>0.41913299556318595</v>
      </c>
      <c r="AC435" s="2"/>
      <c r="AD435" s="2">
        <f t="shared" si="193"/>
        <v>227.38424800000001</v>
      </c>
      <c r="AE435" s="2">
        <f t="shared" si="194"/>
        <v>-2.0356360434880534</v>
      </c>
      <c r="AF435" s="2">
        <f t="shared" si="195"/>
        <v>0.99873832745801161</v>
      </c>
      <c r="AG435" s="2">
        <f t="shared" si="210"/>
        <v>4.1659843380210698E-2</v>
      </c>
      <c r="AH435" s="2">
        <f t="shared" si="204"/>
        <v>3.204363482323612E-2</v>
      </c>
      <c r="AI435" s="2">
        <f t="shared" si="205"/>
        <v>0.76917319469466661</v>
      </c>
      <c r="AJ435" s="2">
        <f t="shared" si="206"/>
        <v>9.9333008285169541E-2</v>
      </c>
      <c r="AK435" s="2">
        <f t="shared" si="196"/>
        <v>3946.0335100466555</v>
      </c>
      <c r="AL435" s="2">
        <f t="shared" si="207"/>
        <v>0.47024929647592084</v>
      </c>
      <c r="AM435" s="2">
        <f t="shared" si="197"/>
        <v>12210.873442538423</v>
      </c>
      <c r="AN435" s="2">
        <f t="shared" si="208"/>
        <v>30.679880227820625</v>
      </c>
      <c r="AO435">
        <f t="shared" si="209"/>
        <v>76.329386086349302</v>
      </c>
    </row>
    <row r="436" spans="9:41" x14ac:dyDescent="0.25">
      <c r="I436">
        <v>443</v>
      </c>
      <c r="J436" s="2">
        <f t="shared" si="181"/>
        <v>3973.3722017609393</v>
      </c>
      <c r="K436" s="2">
        <f t="shared" si="182"/>
        <v>12325.028167756258</v>
      </c>
      <c r="L436" s="2">
        <f t="shared" si="183"/>
        <v>328.99927226413962</v>
      </c>
      <c r="M436" s="2">
        <f t="shared" si="184"/>
        <v>0</v>
      </c>
      <c r="N436" s="2">
        <f t="shared" si="185"/>
        <v>0</v>
      </c>
      <c r="O436">
        <v>443</v>
      </c>
      <c r="P436" s="2">
        <f t="shared" si="198"/>
        <v>17434.81793112239</v>
      </c>
      <c r="Q436" s="2">
        <f t="shared" si="199"/>
        <v>54081.171153699543</v>
      </c>
      <c r="R436" s="2">
        <f t="shared" si="200"/>
        <v>1443.6207131199315</v>
      </c>
      <c r="S436" s="2">
        <f t="shared" si="186"/>
        <v>0</v>
      </c>
      <c r="T436" s="2">
        <f t="shared" si="187"/>
        <v>0</v>
      </c>
      <c r="U436" s="2">
        <f t="shared" si="188"/>
        <v>0</v>
      </c>
      <c r="V436" s="2">
        <f t="shared" si="189"/>
        <v>0</v>
      </c>
      <c r="W436" s="2">
        <f t="shared" si="201"/>
        <v>34663.041249102564</v>
      </c>
      <c r="X436" s="2">
        <f t="shared" si="190"/>
        <v>1.2942273933151058</v>
      </c>
      <c r="Y436" s="2">
        <f t="shared" si="202"/>
        <v>0</v>
      </c>
      <c r="Z436" s="2">
        <f t="shared" si="191"/>
        <v>0</v>
      </c>
      <c r="AA436" s="2">
        <f t="shared" si="203"/>
        <v>107521.50518039748</v>
      </c>
      <c r="AB436" s="2">
        <f t="shared" si="192"/>
        <v>0.41723613750506611</v>
      </c>
      <c r="AC436" s="2"/>
      <c r="AD436" s="2">
        <f t="shared" si="193"/>
        <v>227.89869200000001</v>
      </c>
      <c r="AE436" s="2">
        <f t="shared" si="194"/>
        <v>-2.0377301285611646</v>
      </c>
      <c r="AF436" s="2">
        <f t="shared" si="195"/>
        <v>0.99873573142023264</v>
      </c>
      <c r="AG436" s="2">
        <f t="shared" si="210"/>
        <v>4.1471975103727833E-2</v>
      </c>
      <c r="AH436" s="2">
        <f t="shared" si="204"/>
        <v>3.2043808775750922E-2</v>
      </c>
      <c r="AI436" s="2">
        <f t="shared" si="205"/>
        <v>0.77266174797810794</v>
      </c>
      <c r="AJ436" s="2">
        <f t="shared" si="206"/>
        <v>9.933421348408536E-2</v>
      </c>
      <c r="AK436" s="2">
        <f t="shared" si="196"/>
        <v>3972.8771837149347</v>
      </c>
      <c r="AL436" s="2">
        <f t="shared" si="207"/>
        <v>0.4950180460043882</v>
      </c>
      <c r="AM436" s="2">
        <f t="shared" si="197"/>
        <v>12293.940325032354</v>
      </c>
      <c r="AN436" s="2">
        <f t="shared" si="208"/>
        <v>31.087842723903595</v>
      </c>
      <c r="AO436">
        <f t="shared" si="209"/>
        <v>76.502492305319549</v>
      </c>
    </row>
    <row r="437" spans="9:41" x14ac:dyDescent="0.25">
      <c r="I437">
        <v>444</v>
      </c>
      <c r="J437" s="2">
        <f t="shared" si="181"/>
        <v>4000.3627481086164</v>
      </c>
      <c r="K437" s="2">
        <f t="shared" si="182"/>
        <v>12408.881814066222</v>
      </c>
      <c r="L437" s="2">
        <f t="shared" si="183"/>
        <v>329.09254126951095</v>
      </c>
      <c r="M437" s="2">
        <f t="shared" si="184"/>
        <v>0</v>
      </c>
      <c r="N437" s="2">
        <f t="shared" si="185"/>
        <v>0</v>
      </c>
      <c r="O437">
        <v>444</v>
      </c>
      <c r="P437" s="2">
        <f t="shared" si="198"/>
        <v>17513.715796575798</v>
      </c>
      <c r="Q437" s="2">
        <f t="shared" si="199"/>
        <v>54326.480654187166</v>
      </c>
      <c r="R437" s="2">
        <f t="shared" si="200"/>
        <v>1440.7776497999262</v>
      </c>
      <c r="S437" s="2">
        <f t="shared" si="186"/>
        <v>0</v>
      </c>
      <c r="T437" s="2">
        <f t="shared" si="187"/>
        <v>0</v>
      </c>
      <c r="U437" s="2">
        <f t="shared" si="188"/>
        <v>0</v>
      </c>
      <c r="V437" s="2">
        <f t="shared" si="189"/>
        <v>0</v>
      </c>
      <c r="W437" s="2">
        <f t="shared" si="201"/>
        <v>34898.502306833507</v>
      </c>
      <c r="X437" s="2">
        <f t="shared" si="190"/>
        <v>1.2883970041544084</v>
      </c>
      <c r="Y437" s="2">
        <f t="shared" si="202"/>
        <v>0</v>
      </c>
      <c r="Z437" s="2">
        <f t="shared" si="191"/>
        <v>0</v>
      </c>
      <c r="AA437" s="2">
        <f t="shared" si="203"/>
        <v>108253.03050783643</v>
      </c>
      <c r="AB437" s="2">
        <f t="shared" si="192"/>
        <v>0.41535212095836083</v>
      </c>
      <c r="AC437" s="2"/>
      <c r="AD437" s="2">
        <f t="shared" si="193"/>
        <v>228.41313600000001</v>
      </c>
      <c r="AE437" s="2">
        <f t="shared" si="194"/>
        <v>-2.0398100803506209</v>
      </c>
      <c r="AF437" s="2">
        <f t="shared" si="195"/>
        <v>0.99873315026570519</v>
      </c>
      <c r="AG437" s="2">
        <f t="shared" si="210"/>
        <v>4.1285374777470796E-2</v>
      </c>
      <c r="AH437" s="2">
        <f t="shared" si="204"/>
        <v>3.2043985389865845E-2</v>
      </c>
      <c r="AI437" s="2">
        <f t="shared" si="205"/>
        <v>0.77615827790310077</v>
      </c>
      <c r="AJ437" s="2">
        <f t="shared" si="206"/>
        <v>9.9335414384569887E-2</v>
      </c>
      <c r="AK437" s="2">
        <f t="shared" si="196"/>
        <v>3999.8423217631716</v>
      </c>
      <c r="AL437" s="2">
        <f t="shared" si="207"/>
        <v>0.52042634544487809</v>
      </c>
      <c r="AM437" s="2">
        <f t="shared" si="197"/>
        <v>12377.383075133001</v>
      </c>
      <c r="AN437" s="2">
        <f t="shared" si="208"/>
        <v>31.498738933222249</v>
      </c>
      <c r="AO437">
        <f t="shared" si="209"/>
        <v>76.675606767974145</v>
      </c>
    </row>
    <row r="438" spans="9:41" x14ac:dyDescent="0.25">
      <c r="I438">
        <v>445</v>
      </c>
      <c r="J438" s="2">
        <f t="shared" si="181"/>
        <v>4027.4756729421865</v>
      </c>
      <c r="K438" s="2">
        <f t="shared" si="182"/>
        <v>12493.115115346633</v>
      </c>
      <c r="L438" s="2">
        <f t="shared" si="183"/>
        <v>329.18536006285638</v>
      </c>
      <c r="M438" s="2">
        <f t="shared" si="184"/>
        <v>0</v>
      </c>
      <c r="N438" s="2">
        <f t="shared" si="185"/>
        <v>0</v>
      </c>
      <c r="O438">
        <v>445</v>
      </c>
      <c r="P438" s="2">
        <f t="shared" si="198"/>
        <v>17592.7936378054</v>
      </c>
      <c r="Q438" s="2">
        <f t="shared" si="199"/>
        <v>54572.346046494844</v>
      </c>
      <c r="R438" s="2">
        <f t="shared" si="200"/>
        <v>1437.9453976792852</v>
      </c>
      <c r="S438" s="2">
        <f t="shared" si="186"/>
        <v>0</v>
      </c>
      <c r="T438" s="2">
        <f t="shared" si="187"/>
        <v>0</v>
      </c>
      <c r="U438" s="2">
        <f t="shared" si="188"/>
        <v>0</v>
      </c>
      <c r="V438" s="2">
        <f t="shared" si="189"/>
        <v>0</v>
      </c>
      <c r="W438" s="2">
        <f t="shared" si="201"/>
        <v>35135.030974214169</v>
      </c>
      <c r="X438" s="2">
        <f t="shared" si="190"/>
        <v>1.2826057889652369</v>
      </c>
      <c r="Y438" s="2">
        <f t="shared" si="202"/>
        <v>0</v>
      </c>
      <c r="Z438" s="2">
        <f t="shared" si="191"/>
        <v>0</v>
      </c>
      <c r="AA438" s="2">
        <f t="shared" si="203"/>
        <v>108987.86788238112</v>
      </c>
      <c r="AB438" s="2">
        <f t="shared" si="192"/>
        <v>0.41348083046851741</v>
      </c>
      <c r="AC438" s="2"/>
      <c r="AD438" s="2">
        <f t="shared" si="193"/>
        <v>228.92758000000001</v>
      </c>
      <c r="AE438" s="2">
        <f t="shared" si="194"/>
        <v>-2.0418760257543243</v>
      </c>
      <c r="AF438" s="2">
        <f t="shared" si="195"/>
        <v>0.99873058389031644</v>
      </c>
      <c r="AG438" s="2">
        <f t="shared" si="210"/>
        <v>4.1100031016949791E-2</v>
      </c>
      <c r="AH438" s="2">
        <f t="shared" si="204"/>
        <v>3.2044164598779727E-2</v>
      </c>
      <c r="AI438" s="2">
        <f t="shared" si="205"/>
        <v>0.77966278384472765</v>
      </c>
      <c r="AJ438" s="2">
        <f t="shared" si="206"/>
        <v>9.9336610982313681E-2</v>
      </c>
      <c r="AK438" s="2">
        <f t="shared" si="196"/>
        <v>4026.9291983773237</v>
      </c>
      <c r="AL438" s="2">
        <f t="shared" si="207"/>
        <v>0.54647456486260237</v>
      </c>
      <c r="AM438" s="2">
        <f t="shared" si="197"/>
        <v>12461.202541299965</v>
      </c>
      <c r="AN438" s="2">
        <f t="shared" si="208"/>
        <v>31.912574046668702</v>
      </c>
      <c r="AO438">
        <f t="shared" si="209"/>
        <v>76.848729357141679</v>
      </c>
    </row>
    <row r="439" spans="9:41" x14ac:dyDescent="0.25">
      <c r="I439">
        <v>446</v>
      </c>
      <c r="J439" s="2">
        <f t="shared" si="181"/>
        <v>4054.7112508248892</v>
      </c>
      <c r="K439" s="2">
        <f t="shared" si="182"/>
        <v>12577.728925257617</v>
      </c>
      <c r="L439" s="2">
        <f t="shared" si="183"/>
        <v>329.27773153710154</v>
      </c>
      <c r="M439" s="2">
        <f t="shared" si="184"/>
        <v>0</v>
      </c>
      <c r="N439" s="2">
        <f t="shared" si="185"/>
        <v>0</v>
      </c>
      <c r="O439">
        <v>446</v>
      </c>
      <c r="P439" s="2">
        <f t="shared" si="198"/>
        <v>17672.051440868083</v>
      </c>
      <c r="Q439" s="2">
        <f t="shared" si="199"/>
        <v>54818.767312031807</v>
      </c>
      <c r="R439" s="2">
        <f t="shared" si="200"/>
        <v>1435.1238966454619</v>
      </c>
      <c r="S439" s="2">
        <f t="shared" si="186"/>
        <v>0</v>
      </c>
      <c r="T439" s="2">
        <f t="shared" si="187"/>
        <v>0</v>
      </c>
      <c r="U439" s="2">
        <f t="shared" si="188"/>
        <v>0</v>
      </c>
      <c r="V439" s="2">
        <f t="shared" si="189"/>
        <v>0</v>
      </c>
      <c r="W439" s="2">
        <f t="shared" si="201"/>
        <v>35372.629646488778</v>
      </c>
      <c r="X439" s="2">
        <f t="shared" si="190"/>
        <v>1.2768533998117189</v>
      </c>
      <c r="Y439" s="2">
        <f t="shared" si="202"/>
        <v>0</v>
      </c>
      <c r="Z439" s="2">
        <f t="shared" si="191"/>
        <v>0</v>
      </c>
      <c r="AA439" s="2">
        <f t="shared" si="203"/>
        <v>109726.02475122124</v>
      </c>
      <c r="AB439" s="2">
        <f t="shared" si="192"/>
        <v>0.41162215187147116</v>
      </c>
      <c r="AC439" s="2"/>
      <c r="AD439" s="2">
        <f t="shared" si="193"/>
        <v>229.442024</v>
      </c>
      <c r="AE439" s="2">
        <f t="shared" si="194"/>
        <v>-2.0439280902491506</v>
      </c>
      <c r="AF439" s="2">
        <f t="shared" si="195"/>
        <v>0.99872803219072348</v>
      </c>
      <c r="AG439" s="2">
        <f t="shared" si="210"/>
        <v>4.0915932565160587E-2</v>
      </c>
      <c r="AH439" s="2">
        <f t="shared" si="204"/>
        <v>3.204434633701405E-2</v>
      </c>
      <c r="AI439" s="2">
        <f t="shared" si="205"/>
        <v>0.78317526518506919</v>
      </c>
      <c r="AJ439" s="2">
        <f t="shared" si="206"/>
        <v>9.9337803273630162E-2</v>
      </c>
      <c r="AK439" s="2">
        <f t="shared" si="196"/>
        <v>4054.138087743353</v>
      </c>
      <c r="AL439" s="2">
        <f t="shared" si="207"/>
        <v>0.57316308153624984</v>
      </c>
      <c r="AM439" s="2">
        <f t="shared" si="197"/>
        <v>12545.399571992864</v>
      </c>
      <c r="AN439" s="2">
        <f t="shared" si="208"/>
        <v>32.329353264752996</v>
      </c>
      <c r="AO439">
        <f t="shared" si="209"/>
        <v>77.02185995738985</v>
      </c>
    </row>
    <row r="440" spans="9:41" x14ac:dyDescent="0.25">
      <c r="I440">
        <v>447</v>
      </c>
      <c r="J440" s="2">
        <f t="shared" si="181"/>
        <v>4082.0697563270955</v>
      </c>
      <c r="K440" s="2">
        <f t="shared" si="182"/>
        <v>12662.724097468805</v>
      </c>
      <c r="L440" s="2">
        <f t="shared" si="183"/>
        <v>329.36965856197298</v>
      </c>
      <c r="M440" s="2">
        <f t="shared" si="184"/>
        <v>0</v>
      </c>
      <c r="N440" s="2">
        <f t="shared" si="185"/>
        <v>0</v>
      </c>
      <c r="O440">
        <v>447</v>
      </c>
      <c r="P440" s="2">
        <f t="shared" si="198"/>
        <v>17751.489191976525</v>
      </c>
      <c r="Q440" s="2">
        <f t="shared" si="199"/>
        <v>55065.74443241494</v>
      </c>
      <c r="R440" s="2">
        <f t="shared" si="200"/>
        <v>1432.3130870229445</v>
      </c>
      <c r="S440" s="2">
        <f t="shared" si="186"/>
        <v>0</v>
      </c>
      <c r="T440" s="2">
        <f t="shared" si="187"/>
        <v>0</v>
      </c>
      <c r="U440" s="2">
        <f t="shared" si="188"/>
        <v>0</v>
      </c>
      <c r="V440" s="2">
        <f t="shared" si="189"/>
        <v>0</v>
      </c>
      <c r="W440" s="2">
        <f t="shared" si="201"/>
        <v>35611.300718963816</v>
      </c>
      <c r="X440" s="2">
        <f t="shared" si="190"/>
        <v>1.2711394925738937</v>
      </c>
      <c r="Y440" s="2">
        <f t="shared" si="202"/>
        <v>0</v>
      </c>
      <c r="Z440" s="2">
        <f t="shared" si="191"/>
        <v>0</v>
      </c>
      <c r="AA440" s="2">
        <f t="shared" si="203"/>
        <v>110467.50856162925</v>
      </c>
      <c r="AB440" s="2">
        <f t="shared" si="192"/>
        <v>0.40977597227646184</v>
      </c>
      <c r="AC440" s="2"/>
      <c r="AD440" s="2">
        <f t="shared" si="193"/>
        <v>229.956468</v>
      </c>
      <c r="AE440" s="2">
        <f t="shared" si="194"/>
        <v>-2.045966397910004</v>
      </c>
      <c r="AF440" s="2">
        <f t="shared" si="195"/>
        <v>0.99872549506434982</v>
      </c>
      <c r="AG440" s="2">
        <f t="shared" si="210"/>
        <v>4.0733068290875203E-2</v>
      </c>
      <c r="AH440" s="2">
        <f t="shared" si="204"/>
        <v>3.2044530540386237E-2</v>
      </c>
      <c r="AI440" s="2">
        <f t="shared" si="205"/>
        <v>0.78669572131311005</v>
      </c>
      <c r="AJ440" s="2">
        <f t="shared" si="206"/>
        <v>9.9338991255438297E-2</v>
      </c>
      <c r="AK440" s="2">
        <f t="shared" si="196"/>
        <v>4081.4692640472181</v>
      </c>
      <c r="AL440" s="2">
        <f t="shared" si="207"/>
        <v>0.60049227987730169</v>
      </c>
      <c r="AM440" s="2">
        <f t="shared" si="197"/>
        <v>12629.975015671309</v>
      </c>
      <c r="AN440" s="2">
        <f t="shared" si="208"/>
        <v>32.749081797495627</v>
      </c>
      <c r="AO440">
        <f t="shared" si="209"/>
        <v>77.194998454996821</v>
      </c>
    </row>
    <row r="441" spans="9:41" x14ac:dyDescent="0.25">
      <c r="I441">
        <v>448</v>
      </c>
      <c r="J441" s="2">
        <f t="shared" si="181"/>
        <v>4109.5514640262281</v>
      </c>
      <c r="K441" s="2">
        <f t="shared" si="182"/>
        <v>12748.101485659221</v>
      </c>
      <c r="L441" s="2">
        <f t="shared" si="183"/>
        <v>329.46114398422088</v>
      </c>
      <c r="M441" s="2">
        <f t="shared" si="184"/>
        <v>0</v>
      </c>
      <c r="N441" s="2">
        <f t="shared" si="185"/>
        <v>0</v>
      </c>
      <c r="O441">
        <v>448</v>
      </c>
      <c r="P441" s="2">
        <f t="shared" si="198"/>
        <v>17831.106877497095</v>
      </c>
      <c r="Q441" s="2">
        <f t="shared" si="199"/>
        <v>55313.277389466057</v>
      </c>
      <c r="R441" s="2">
        <f t="shared" si="200"/>
        <v>1429.5129095693467</v>
      </c>
      <c r="S441" s="2">
        <f t="shared" si="186"/>
        <v>0</v>
      </c>
      <c r="T441" s="2">
        <f t="shared" si="187"/>
        <v>0</v>
      </c>
      <c r="U441" s="2">
        <f t="shared" si="188"/>
        <v>0</v>
      </c>
      <c r="V441" s="2">
        <f t="shared" si="189"/>
        <v>0</v>
      </c>
      <c r="W441" s="2">
        <f t="shared" si="201"/>
        <v>35851.046587007244</v>
      </c>
      <c r="X441" s="2">
        <f t="shared" si="190"/>
        <v>1.2654637268983344</v>
      </c>
      <c r="Y441" s="2">
        <f t="shared" si="202"/>
        <v>0</v>
      </c>
      <c r="Z441" s="2">
        <f t="shared" si="191"/>
        <v>0</v>
      </c>
      <c r="AA441" s="2">
        <f t="shared" si="203"/>
        <v>111212.32676095964</v>
      </c>
      <c r="AB441" s="2">
        <f t="shared" si="192"/>
        <v>0.40794218004911137</v>
      </c>
      <c r="AC441" s="2"/>
      <c r="AD441" s="2">
        <f t="shared" si="193"/>
        <v>230.470912</v>
      </c>
      <c r="AE441" s="2">
        <f t="shared" si="194"/>
        <v>-2.0479910714285716</v>
      </c>
      <c r="AF441" s="2">
        <f t="shared" si="195"/>
        <v>0.99872297240938068</v>
      </c>
      <c r="AG441" s="2">
        <f t="shared" si="210"/>
        <v>4.0551427186959324E-2</v>
      </c>
      <c r="AH441" s="2">
        <f t="shared" si="204"/>
        <v>3.2044717145983559E-2</v>
      </c>
      <c r="AI441" s="2">
        <f t="shared" si="205"/>
        <v>0.79022415162464654</v>
      </c>
      <c r="AJ441" s="2">
        <f t="shared" si="206"/>
        <v>9.9340174925245703E-2</v>
      </c>
      <c r="AK441" s="2">
        <f t="shared" si="196"/>
        <v>4108.9230014748773</v>
      </c>
      <c r="AL441" s="2">
        <f t="shared" si="207"/>
        <v>0.62846255135041962</v>
      </c>
      <c r="AM441" s="2">
        <f t="shared" si="197"/>
        <v>12714.9297207949</v>
      </c>
      <c r="AN441" s="2">
        <f t="shared" si="208"/>
        <v>33.171764864321304</v>
      </c>
      <c r="AO441">
        <f t="shared" si="209"/>
        <v>77.368144737922918</v>
      </c>
    </row>
    <row r="442" spans="9:41" x14ac:dyDescent="0.25">
      <c r="I442">
        <v>449</v>
      </c>
      <c r="J442" s="2">
        <f t="shared" si="181"/>
        <v>4137.1566485066851</v>
      </c>
      <c r="K442" s="2">
        <f t="shared" si="182"/>
        <v>12833.861943517208</v>
      </c>
      <c r="L442" s="2">
        <f t="shared" si="183"/>
        <v>329.55219062783999</v>
      </c>
      <c r="M442" s="2">
        <f t="shared" si="184"/>
        <v>0</v>
      </c>
      <c r="N442" s="2">
        <f t="shared" si="185"/>
        <v>0</v>
      </c>
      <c r="O442">
        <v>449</v>
      </c>
      <c r="P442" s="2">
        <f t="shared" si="198"/>
        <v>17910.904483947827</v>
      </c>
      <c r="Q442" s="2">
        <f t="shared" si="199"/>
        <v>55561.366165209227</v>
      </c>
      <c r="R442" s="2">
        <f t="shared" si="200"/>
        <v>1426.7233054715382</v>
      </c>
      <c r="S442" s="2">
        <f t="shared" si="186"/>
        <v>0</v>
      </c>
      <c r="T442" s="2">
        <f t="shared" si="187"/>
        <v>0</v>
      </c>
      <c r="U442" s="2">
        <f t="shared" si="188"/>
        <v>0</v>
      </c>
      <c r="V442" s="2">
        <f t="shared" si="189"/>
        <v>0</v>
      </c>
      <c r="W442" s="2">
        <f t="shared" si="201"/>
        <v>36091.869646047897</v>
      </c>
      <c r="X442" s="2">
        <f t="shared" si="190"/>
        <v>1.2598257661494949</v>
      </c>
      <c r="Y442" s="2">
        <f t="shared" si="202"/>
        <v>0</v>
      </c>
      <c r="Z442" s="2">
        <f t="shared" si="191"/>
        <v>0</v>
      </c>
      <c r="AA442" s="2">
        <f t="shared" si="203"/>
        <v>111960.4867966482</v>
      </c>
      <c r="AB442" s="2">
        <f t="shared" si="192"/>
        <v>0.4061206647947625</v>
      </c>
      <c r="AC442" s="2"/>
      <c r="AD442" s="2">
        <f t="shared" si="193"/>
        <v>230.985356</v>
      </c>
      <c r="AE442" s="2">
        <f t="shared" si="194"/>
        <v>-2.050002232131785</v>
      </c>
      <c r="AF442" s="2">
        <f t="shared" si="195"/>
        <v>0.99872046412475912</v>
      </c>
      <c r="AG442" s="2">
        <f t="shared" si="210"/>
        <v>4.0370998368715848E-2</v>
      </c>
      <c r="AH442" s="2">
        <f t="shared" si="204"/>
        <v>3.204490609213758E-2</v>
      </c>
      <c r="AI442" s="2">
        <f t="shared" si="205"/>
        <v>0.79376055552219649</v>
      </c>
      <c r="AJ442" s="2">
        <f t="shared" si="206"/>
        <v>9.9341354281132208E-2</v>
      </c>
      <c r="AK442" s="2">
        <f t="shared" si="196"/>
        <v>4136.4995742122901</v>
      </c>
      <c r="AL442" s="2">
        <f t="shared" si="207"/>
        <v>0.65707429439490694</v>
      </c>
      <c r="AM442" s="2">
        <f t="shared" si="197"/>
        <v>12800.264535823253</v>
      </c>
      <c r="AN442" s="2">
        <f t="shared" si="208"/>
        <v>33.59740769395426</v>
      </c>
      <c r="AO442">
        <f t="shared" si="209"/>
        <v>77.54129869578324</v>
      </c>
    </row>
    <row r="443" spans="9:41" x14ac:dyDescent="0.25">
      <c r="I443">
        <v>450</v>
      </c>
      <c r="J443" s="2">
        <f t="shared" si="181"/>
        <v>4164.8855843597639</v>
      </c>
      <c r="K443" s="2">
        <f t="shared" si="182"/>
        <v>12920.006324740287</v>
      </c>
      <c r="L443" s="2">
        <f t="shared" si="183"/>
        <v>329.64280129428698</v>
      </c>
      <c r="M443" s="2">
        <f t="shared" si="184"/>
        <v>0</v>
      </c>
      <c r="N443" s="2">
        <f t="shared" si="185"/>
        <v>0</v>
      </c>
      <c r="O443">
        <v>450</v>
      </c>
      <c r="P443" s="2">
        <f t="shared" si="198"/>
        <v>17990.881997996388</v>
      </c>
      <c r="Q443" s="2">
        <f t="shared" si="199"/>
        <v>55810.010741867969</v>
      </c>
      <c r="R443" s="2">
        <f t="shared" si="200"/>
        <v>1423.9442163418153</v>
      </c>
      <c r="S443" s="2">
        <f t="shared" si="186"/>
        <v>0</v>
      </c>
      <c r="T443" s="2">
        <f t="shared" si="187"/>
        <v>0</v>
      </c>
      <c r="U443" s="2">
        <f t="shared" si="188"/>
        <v>0</v>
      </c>
      <c r="V443" s="2">
        <f t="shared" si="189"/>
        <v>0</v>
      </c>
      <c r="W443" s="2">
        <f t="shared" si="201"/>
        <v>36333.772291574787</v>
      </c>
      <c r="X443" s="2">
        <f t="shared" si="190"/>
        <v>1.2542252773617759</v>
      </c>
      <c r="Y443" s="2">
        <f t="shared" si="202"/>
        <v>0</v>
      </c>
      <c r="Z443" s="2">
        <f t="shared" si="191"/>
        <v>0</v>
      </c>
      <c r="AA443" s="2">
        <f t="shared" si="203"/>
        <v>112711.99611621069</v>
      </c>
      <c r="AB443" s="2">
        <f t="shared" si="192"/>
        <v>0.40431131734207509</v>
      </c>
      <c r="AC443" s="2"/>
      <c r="AD443" s="2">
        <f t="shared" si="193"/>
        <v>231.49979999999999</v>
      </c>
      <c r="AE443" s="2">
        <f t="shared" si="194"/>
        <v>-2.052</v>
      </c>
      <c r="AF443" s="2">
        <f t="shared" si="195"/>
        <v>0.99871797011018204</v>
      </c>
      <c r="AG443" s="2">
        <f t="shared" si="210"/>
        <v>4.0191771072254245E-2</v>
      </c>
      <c r="AH443" s="2">
        <f t="shared" si="204"/>
        <v>3.2045097318399121E-2</v>
      </c>
      <c r="AI443" s="2">
        <f t="shared" si="205"/>
        <v>0.79730493241490785</v>
      </c>
      <c r="AJ443" s="2">
        <f t="shared" si="206"/>
        <v>9.9342529321733777E-2</v>
      </c>
      <c r="AK443" s="2">
        <f t="shared" si="196"/>
        <v>4164.1992564454167</v>
      </c>
      <c r="AL443" s="2">
        <f t="shared" si="207"/>
        <v>0.68632791434720775</v>
      </c>
      <c r="AM443" s="2">
        <f t="shared" si="197"/>
        <v>12885.980309215973</v>
      </c>
      <c r="AN443" s="2">
        <f t="shared" si="208"/>
        <v>34.0260155243149</v>
      </c>
      <c r="AO443">
        <f t="shared" si="209"/>
        <v>77.714460219820438</v>
      </c>
    </row>
    <row r="444" spans="9:41" x14ac:dyDescent="0.25">
      <c r="I444">
        <v>451</v>
      </c>
      <c r="J444" s="2">
        <f t="shared" si="181"/>
        <v>4192.7385461835802</v>
      </c>
      <c r="K444" s="2">
        <f t="shared" si="182"/>
        <v>13006.535483035086</v>
      </c>
      <c r="L444" s="2">
        <f t="shared" si="183"/>
        <v>329.73297876269618</v>
      </c>
      <c r="M444" s="2">
        <f t="shared" si="184"/>
        <v>0</v>
      </c>
      <c r="N444" s="2">
        <f t="shared" si="185"/>
        <v>0</v>
      </c>
      <c r="O444">
        <v>451</v>
      </c>
      <c r="P444" s="2">
        <f t="shared" si="198"/>
        <v>18071.03940645808</v>
      </c>
      <c r="Q444" s="2">
        <f t="shared" si="199"/>
        <v>56059.211101862711</v>
      </c>
      <c r="R444" s="2">
        <f t="shared" si="200"/>
        <v>1421.1755842141149</v>
      </c>
      <c r="S444" s="2">
        <f t="shared" si="186"/>
        <v>0</v>
      </c>
      <c r="T444" s="2">
        <f t="shared" si="187"/>
        <v>0</v>
      </c>
      <c r="U444" s="2">
        <f t="shared" si="188"/>
        <v>0</v>
      </c>
      <c r="V444" s="2">
        <f t="shared" si="189"/>
        <v>0</v>
      </c>
      <c r="W444" s="2">
        <f t="shared" si="201"/>
        <v>36576.756919136424</v>
      </c>
      <c r="X444" s="2">
        <f t="shared" si="190"/>
        <v>1.2486619311922944</v>
      </c>
      <c r="Y444" s="2">
        <f t="shared" si="202"/>
        <v>0</v>
      </c>
      <c r="Z444" s="2">
        <f t="shared" si="191"/>
        <v>0</v>
      </c>
      <c r="AA444" s="2">
        <f t="shared" si="203"/>
        <v>113466.86216724248</v>
      </c>
      <c r="AB444" s="2">
        <f t="shared" si="192"/>
        <v>0.40251402972686917</v>
      </c>
      <c r="AC444" s="2"/>
      <c r="AD444" s="2">
        <f t="shared" si="193"/>
        <v>232.01424400000002</v>
      </c>
      <c r="AE444" s="2">
        <f t="shared" si="194"/>
        <v>-2.0539844936848883</v>
      </c>
      <c r="AF444" s="2">
        <f t="shared" si="195"/>
        <v>0.99871549026609496</v>
      </c>
      <c r="AG444" s="2">
        <f t="shared" si="210"/>
        <v>4.0013734652885109E-2</v>
      </c>
      <c r="AH444" s="2">
        <f t="shared" si="204"/>
        <v>3.2045290765513837E-2</v>
      </c>
      <c r="AI444" s="2">
        <f t="shared" si="205"/>
        <v>0.80085728171847304</v>
      </c>
      <c r="AJ444" s="2">
        <f t="shared" si="206"/>
        <v>9.934370004622689E-2</v>
      </c>
      <c r="AK444" s="2">
        <f t="shared" si="196"/>
        <v>4192.0223223602161</v>
      </c>
      <c r="AL444" s="2">
        <f t="shared" si="207"/>
        <v>0.71622382336444856</v>
      </c>
      <c r="AM444" s="2">
        <f t="shared" si="197"/>
        <v>12972.077889432669</v>
      </c>
      <c r="AN444" s="2">
        <f t="shared" si="208"/>
        <v>34.457593602417916</v>
      </c>
      <c r="AO444">
        <f t="shared" si="209"/>
        <v>77.887629202878074</v>
      </c>
    </row>
    <row r="445" spans="9:41" x14ac:dyDescent="0.25">
      <c r="I445">
        <v>452</v>
      </c>
      <c r="J445" s="2">
        <f t="shared" si="181"/>
        <v>4220.7158085829951</v>
      </c>
      <c r="K445" s="2">
        <f t="shared" si="182"/>
        <v>13093.450272117221</v>
      </c>
      <c r="L445" s="2">
        <f t="shared" si="183"/>
        <v>329.82272579009287</v>
      </c>
      <c r="M445" s="2">
        <f t="shared" si="184"/>
        <v>0</v>
      </c>
      <c r="N445" s="2">
        <f t="shared" si="185"/>
        <v>0</v>
      </c>
      <c r="O445">
        <v>452</v>
      </c>
      <c r="P445" s="2">
        <f t="shared" si="198"/>
        <v>18151.376696293901</v>
      </c>
      <c r="Q445" s="2">
        <f t="shared" si="199"/>
        <v>56308.967227808127</v>
      </c>
      <c r="R445" s="2">
        <f t="shared" si="200"/>
        <v>1418.4173515402663</v>
      </c>
      <c r="S445" s="2">
        <f t="shared" si="186"/>
        <v>0</v>
      </c>
      <c r="T445" s="2">
        <f t="shared" si="187"/>
        <v>0</v>
      </c>
      <c r="U445" s="2">
        <f t="shared" si="188"/>
        <v>0</v>
      </c>
      <c r="V445" s="2">
        <f t="shared" si="189"/>
        <v>0</v>
      </c>
      <c r="W445" s="2">
        <f t="shared" si="201"/>
        <v>36820.825924340133</v>
      </c>
      <c r="X445" s="2">
        <f t="shared" si="190"/>
        <v>1.2431354018743486</v>
      </c>
      <c r="Y445" s="2">
        <f t="shared" si="202"/>
        <v>0</v>
      </c>
      <c r="Z445" s="2">
        <f t="shared" si="191"/>
        <v>0</v>
      </c>
      <c r="AA445" s="2">
        <f t="shared" si="203"/>
        <v>114225.09239741725</v>
      </c>
      <c r="AB445" s="2">
        <f t="shared" si="192"/>
        <v>0.40072869517621845</v>
      </c>
      <c r="AC445" s="2"/>
      <c r="AD445" s="2">
        <f t="shared" si="193"/>
        <v>232.52868800000002</v>
      </c>
      <c r="AE445" s="2">
        <f t="shared" si="194"/>
        <v>-2.0559558305270578</v>
      </c>
      <c r="AF445" s="2">
        <f t="shared" si="195"/>
        <v>0.99871302449368848</v>
      </c>
      <c r="AG445" s="2">
        <f t="shared" si="210"/>
        <v>3.9836878583539639E-2</v>
      </c>
      <c r="AH445" s="2">
        <f t="shared" si="204"/>
        <v>3.2045486375398245E-2</v>
      </c>
      <c r="AI445" s="2">
        <f t="shared" si="205"/>
        <v>0.80441760285504016</v>
      </c>
      <c r="AJ445" s="2">
        <f t="shared" si="206"/>
        <v>9.934486645431323E-2</v>
      </c>
      <c r="AK445" s="2">
        <f t="shared" si="196"/>
        <v>4219.9690461426462</v>
      </c>
      <c r="AL445" s="2">
        <f t="shared" si="207"/>
        <v>0.74676244034898143</v>
      </c>
      <c r="AM445" s="2">
        <f t="shared" si="197"/>
        <v>13058.55812493295</v>
      </c>
      <c r="AN445" s="2">
        <f t="shared" si="208"/>
        <v>34.892147184271586</v>
      </c>
      <c r="AO445">
        <f t="shared" si="209"/>
        <v>78.060805539374556</v>
      </c>
    </row>
    <row r="446" spans="9:41" x14ac:dyDescent="0.25">
      <c r="I446">
        <v>453</v>
      </c>
      <c r="J446" s="2">
        <f t="shared" si="181"/>
        <v>4248.8176461695421</v>
      </c>
      <c r="K446" s="2">
        <f t="shared" si="182"/>
        <v>13180.751545711204</v>
      </c>
      <c r="L446" s="2">
        <f t="shared" si="183"/>
        <v>329.91204511160367</v>
      </c>
      <c r="M446" s="2">
        <f t="shared" si="184"/>
        <v>0</v>
      </c>
      <c r="N446" s="2">
        <f t="shared" si="185"/>
        <v>0</v>
      </c>
      <c r="O446">
        <v>453</v>
      </c>
      <c r="P446" s="2">
        <f t="shared" si="198"/>
        <v>18231.893854608606</v>
      </c>
      <c r="Q446" s="2">
        <f t="shared" si="199"/>
        <v>56559.279102510533</v>
      </c>
      <c r="R446" s="2">
        <f t="shared" si="200"/>
        <v>1415.6694611862822</v>
      </c>
      <c r="S446" s="2">
        <f t="shared" si="186"/>
        <v>0</v>
      </c>
      <c r="T446" s="2">
        <f t="shared" si="187"/>
        <v>0</v>
      </c>
      <c r="U446" s="2">
        <f t="shared" si="188"/>
        <v>0</v>
      </c>
      <c r="V446" s="2">
        <f t="shared" si="189"/>
        <v>0</v>
      </c>
      <c r="W446" s="2">
        <f t="shared" si="201"/>
        <v>37065.981702851488</v>
      </c>
      <c r="X446" s="2">
        <f t="shared" si="190"/>
        <v>1.2376453671715613</v>
      </c>
      <c r="Y446" s="2">
        <f t="shared" si="202"/>
        <v>0</v>
      </c>
      <c r="Z446" s="2">
        <f t="shared" si="191"/>
        <v>0</v>
      </c>
      <c r="AA446" s="2">
        <f t="shared" si="203"/>
        <v>114986.69425448624</v>
      </c>
      <c r="AB446" s="2">
        <f t="shared" si="192"/>
        <v>0.39895520809278495</v>
      </c>
      <c r="AC446" s="2"/>
      <c r="AD446" s="2">
        <f t="shared" si="193"/>
        <v>233.04313200000001</v>
      </c>
      <c r="AE446" s="2">
        <f t="shared" si="194"/>
        <v>-2.057914126573396</v>
      </c>
      <c r="AF446" s="2">
        <f t="shared" si="195"/>
        <v>0.99871057269489372</v>
      </c>
      <c r="AG446" s="2">
        <f t="shared" si="210"/>
        <v>3.9661192453213472E-2</v>
      </c>
      <c r="AH446" s="2">
        <f t="shared" si="204"/>
        <v>3.2045684091116286E-2</v>
      </c>
      <c r="AI446" s="2">
        <f t="shared" si="205"/>
        <v>0.80798589525312792</v>
      </c>
      <c r="AJ446" s="2">
        <f t="shared" si="206"/>
        <v>9.9346028546204834E-2</v>
      </c>
      <c r="AK446" s="2">
        <f t="shared" si="196"/>
        <v>4248.0397019786678</v>
      </c>
      <c r="AL446" s="2">
        <f t="shared" si="207"/>
        <v>0.77794419087393551</v>
      </c>
      <c r="AM446" s="2">
        <f t="shared" si="197"/>
        <v>13145.421864176426</v>
      </c>
      <c r="AN446" s="2">
        <f t="shared" si="208"/>
        <v>35.329681534778565</v>
      </c>
      <c r="AO446">
        <f t="shared" si="209"/>
        <v>78.233989125277489</v>
      </c>
    </row>
    <row r="447" spans="9:41" x14ac:dyDescent="0.25">
      <c r="I447">
        <v>454</v>
      </c>
      <c r="J447" s="2">
        <f t="shared" si="181"/>
        <v>4277.0443335613518</v>
      </c>
      <c r="K447" s="2">
        <f t="shared" si="182"/>
        <v>13268.440157550349</v>
      </c>
      <c r="L447" s="2">
        <f t="shared" si="183"/>
        <v>330.00093944066515</v>
      </c>
      <c r="M447" s="2">
        <f t="shared" si="184"/>
        <v>0</v>
      </c>
      <c r="N447" s="2">
        <f t="shared" si="185"/>
        <v>0</v>
      </c>
      <c r="O447">
        <v>454</v>
      </c>
      <c r="P447" s="2">
        <f t="shared" si="198"/>
        <v>18312.590868648815</v>
      </c>
      <c r="Q447" s="2">
        <f t="shared" si="199"/>
        <v>56810.146708965447</v>
      </c>
      <c r="R447" s="2">
        <f t="shared" si="200"/>
        <v>1412.9318564286912</v>
      </c>
      <c r="S447" s="2">
        <f t="shared" si="186"/>
        <v>0</v>
      </c>
      <c r="T447" s="2">
        <f t="shared" si="187"/>
        <v>0</v>
      </c>
      <c r="U447" s="2">
        <f t="shared" si="188"/>
        <v>0</v>
      </c>
      <c r="V447" s="2">
        <f t="shared" si="189"/>
        <v>0</v>
      </c>
      <c r="W447" s="2">
        <f t="shared" si="201"/>
        <v>37312.226650393575</v>
      </c>
      <c r="X447" s="2">
        <f t="shared" si="190"/>
        <v>1.2321915083326993</v>
      </c>
      <c r="Y447" s="2">
        <f t="shared" si="202"/>
        <v>0</v>
      </c>
      <c r="Z447" s="2">
        <f t="shared" si="191"/>
        <v>0</v>
      </c>
      <c r="AA447" s="2">
        <f t="shared" si="203"/>
        <v>115751.67518627753</v>
      </c>
      <c r="AB447" s="2">
        <f t="shared" si="192"/>
        <v>0.3971934640393911</v>
      </c>
      <c r="AC447" s="2"/>
      <c r="AD447" s="2">
        <f t="shared" si="193"/>
        <v>233.55757600000001</v>
      </c>
      <c r="AE447" s="2">
        <f t="shared" si="194"/>
        <v>-2.059859496594151</v>
      </c>
      <c r="AF447" s="2">
        <f t="shared" si="195"/>
        <v>0.99870813477237719</v>
      </c>
      <c r="AG447" s="2">
        <f t="shared" si="210"/>
        <v>3.9486665965434424E-2</v>
      </c>
      <c r="AH447" s="2">
        <f t="shared" si="204"/>
        <v>3.2045883856856423E-2</v>
      </c>
      <c r="AI447" s="2">
        <f t="shared" si="205"/>
        <v>0.81156215834754286</v>
      </c>
      <c r="AJ447" s="2">
        <f t="shared" si="206"/>
        <v>9.934718632260954E-2</v>
      </c>
      <c r="AK447" s="2">
        <f t="shared" si="196"/>
        <v>4276.2345640542417</v>
      </c>
      <c r="AL447" s="2">
        <f t="shared" si="207"/>
        <v>0.8097695071097557</v>
      </c>
      <c r="AM447" s="2">
        <f t="shared" si="197"/>
        <v>13232.66995562271</v>
      </c>
      <c r="AN447" s="2">
        <f t="shared" si="208"/>
        <v>35.770201927637956</v>
      </c>
      <c r="AO447">
        <f t="shared" si="209"/>
        <v>78.407179858078393</v>
      </c>
    </row>
    <row r="448" spans="9:41" x14ac:dyDescent="0.25">
      <c r="I448">
        <v>455</v>
      </c>
      <c r="J448" s="2">
        <f t="shared" si="181"/>
        <v>4305.3961453830734</v>
      </c>
      <c r="K448" s="2">
        <f t="shared" si="182"/>
        <v>13356.51696137665</v>
      </c>
      <c r="L448" s="2">
        <f t="shared" si="183"/>
        <v>330.08941146922979</v>
      </c>
      <c r="M448" s="2">
        <f t="shared" si="184"/>
        <v>0</v>
      </c>
      <c r="N448" s="2">
        <f t="shared" si="185"/>
        <v>0</v>
      </c>
      <c r="O448">
        <v>455</v>
      </c>
      <c r="P448" s="2">
        <f t="shared" si="198"/>
        <v>18393.467725801114</v>
      </c>
      <c r="Q448" s="2">
        <f t="shared" si="199"/>
        <v>57061.570030354975</v>
      </c>
      <c r="R448" s="2">
        <f t="shared" si="200"/>
        <v>1410.2044809509046</v>
      </c>
      <c r="S448" s="2">
        <f t="shared" si="186"/>
        <v>0</v>
      </c>
      <c r="T448" s="2">
        <f t="shared" si="187"/>
        <v>0</v>
      </c>
      <c r="U448" s="2">
        <f t="shared" si="188"/>
        <v>0</v>
      </c>
      <c r="V448" s="2">
        <f t="shared" si="189"/>
        <v>0</v>
      </c>
      <c r="W448" s="2">
        <f t="shared" si="201"/>
        <v>37559.563162746374</v>
      </c>
      <c r="X448" s="2">
        <f t="shared" si="190"/>
        <v>1.2267735100471497</v>
      </c>
      <c r="Y448" s="2">
        <f t="shared" si="202"/>
        <v>0</v>
      </c>
      <c r="Z448" s="2">
        <f t="shared" si="191"/>
        <v>0</v>
      </c>
      <c r="AA448" s="2">
        <f t="shared" si="203"/>
        <v>116520.04264069501</v>
      </c>
      <c r="AB448" s="2">
        <f t="shared" si="192"/>
        <v>0.39544335972382683</v>
      </c>
      <c r="AC448" s="2"/>
      <c r="AD448" s="2">
        <f t="shared" si="193"/>
        <v>234.07202000000001</v>
      </c>
      <c r="AE448" s="2">
        <f t="shared" si="194"/>
        <v>-2.0617920540997465</v>
      </c>
      <c r="AF448" s="2">
        <f t="shared" si="195"/>
        <v>0.99870571062953728</v>
      </c>
      <c r="AG448" s="2">
        <f t="shared" si="210"/>
        <v>3.9313288936753933E-2</v>
      </c>
      <c r="AH448" s="2">
        <f t="shared" si="204"/>
        <v>3.2046085617909184E-2</v>
      </c>
      <c r="AI448" s="2">
        <f t="shared" si="205"/>
        <v>0.81514639157929492</v>
      </c>
      <c r="AJ448" s="2">
        <f t="shared" si="206"/>
        <v>9.9348339784716855E-2</v>
      </c>
      <c r="AK448" s="2">
        <f t="shared" si="196"/>
        <v>4304.5539065553221</v>
      </c>
      <c r="AL448" s="2">
        <f t="shared" si="207"/>
        <v>0.84223882775169423</v>
      </c>
      <c r="AM448" s="2">
        <f t="shared" si="197"/>
        <v>13320.303247731401</v>
      </c>
      <c r="AN448" s="2">
        <f t="shared" si="208"/>
        <v>36.213713645248575</v>
      </c>
      <c r="AO448">
        <f t="shared" si="209"/>
        <v>78.580377636768006</v>
      </c>
    </row>
    <row r="449" spans="9:41" x14ac:dyDescent="0.25">
      <c r="I449">
        <v>456</v>
      </c>
      <c r="J449" s="2">
        <f t="shared" si="181"/>
        <v>4333.8733562658199</v>
      </c>
      <c r="K449" s="2">
        <f t="shared" si="182"/>
        <v>13444.982810940724</v>
      </c>
      <c r="L449" s="2">
        <f t="shared" si="183"/>
        <v>330.17746386796983</v>
      </c>
      <c r="M449" s="2">
        <f t="shared" si="184"/>
        <v>0</v>
      </c>
      <c r="N449" s="2">
        <f t="shared" si="185"/>
        <v>0</v>
      </c>
      <c r="O449">
        <v>456</v>
      </c>
      <c r="P449" s="2">
        <f t="shared" si="198"/>
        <v>18474.52441359029</v>
      </c>
      <c r="Q449" s="2">
        <f t="shared" si="199"/>
        <v>57313.549050045462</v>
      </c>
      <c r="R449" s="2">
        <f t="shared" si="200"/>
        <v>1407.4872788396256</v>
      </c>
      <c r="S449" s="2">
        <f t="shared" si="186"/>
        <v>0</v>
      </c>
      <c r="T449" s="2">
        <f t="shared" si="187"/>
        <v>0</v>
      </c>
      <c r="U449" s="2">
        <f t="shared" si="188"/>
        <v>0</v>
      </c>
      <c r="V449" s="2">
        <f t="shared" si="189"/>
        <v>0</v>
      </c>
      <c r="W449" s="2">
        <f t="shared" si="201"/>
        <v>37807.993635746257</v>
      </c>
      <c r="X449" s="2">
        <f t="shared" si="190"/>
        <v>1.2213910604010429</v>
      </c>
      <c r="Y449" s="2">
        <f t="shared" si="202"/>
        <v>0</v>
      </c>
      <c r="Z449" s="2">
        <f t="shared" si="191"/>
        <v>0</v>
      </c>
      <c r="AA449" s="2">
        <f t="shared" si="203"/>
        <v>117291.80406571766</v>
      </c>
      <c r="AB449" s="2">
        <f t="shared" si="192"/>
        <v>0.39370479298388689</v>
      </c>
      <c r="AC449" s="2"/>
      <c r="AD449" s="2">
        <f t="shared" si="193"/>
        <v>234.58646400000001</v>
      </c>
      <c r="AE449" s="2">
        <f t="shared" si="194"/>
        <v>-2.0637119113573408</v>
      </c>
      <c r="AF449" s="2">
        <f t="shared" si="195"/>
        <v>0.99870330017049991</v>
      </c>
      <c r="AG449" s="2">
        <f t="shared" si="210"/>
        <v>3.914105129526145E-2</v>
      </c>
      <c r="AH449" s="2">
        <f t="shared" si="204"/>
        <v>3.204628932064519E-2</v>
      </c>
      <c r="AI449" s="2">
        <f t="shared" si="205"/>
        <v>0.81873859439551699</v>
      </c>
      <c r="AJ449" s="2">
        <f t="shared" si="206"/>
        <v>9.9349488934184119E-2</v>
      </c>
      <c r="AK449" s="2">
        <f t="shared" si="196"/>
        <v>4332.9980036678717</v>
      </c>
      <c r="AL449" s="2">
        <f t="shared" si="207"/>
        <v>0.87535259794827713</v>
      </c>
      <c r="AM449" s="2">
        <f t="shared" si="197"/>
        <v>13408.322588962112</v>
      </c>
      <c r="AN449" s="2">
        <f t="shared" si="208"/>
        <v>36.660221978613635</v>
      </c>
      <c r="AO449">
        <f t="shared" si="209"/>
        <v>78.753582361812192</v>
      </c>
    </row>
    <row r="450" spans="9:41" x14ac:dyDescent="0.25">
      <c r="I450">
        <v>457</v>
      </c>
      <c r="J450" s="2">
        <f t="shared" si="181"/>
        <v>4362.4762408470806</v>
      </c>
      <c r="K450" s="2">
        <f t="shared" si="182"/>
        <v>13533.838560001701</v>
      </c>
      <c r="L450" s="2">
        <f t="shared" si="183"/>
        <v>330.26509928647903</v>
      </c>
      <c r="M450" s="2">
        <f t="shared" si="184"/>
        <v>0</v>
      </c>
      <c r="N450" s="2">
        <f t="shared" si="185"/>
        <v>0</v>
      </c>
      <c r="O450">
        <v>457</v>
      </c>
      <c r="P450" s="2">
        <f t="shared" si="198"/>
        <v>18555.760919677439</v>
      </c>
      <c r="Q450" s="2">
        <f t="shared" si="199"/>
        <v>57566.083751585087</v>
      </c>
      <c r="R450" s="2">
        <f t="shared" si="200"/>
        <v>1404.7801945812944</v>
      </c>
      <c r="S450" s="2">
        <f t="shared" si="186"/>
        <v>0</v>
      </c>
      <c r="T450" s="2">
        <f t="shared" si="187"/>
        <v>0</v>
      </c>
      <c r="U450" s="2">
        <f t="shared" si="188"/>
        <v>0</v>
      </c>
      <c r="V450" s="2">
        <f t="shared" si="189"/>
        <v>0</v>
      </c>
      <c r="W450" s="2">
        <f t="shared" si="201"/>
        <v>38057.520465285197</v>
      </c>
      <c r="X450" s="2">
        <f t="shared" si="190"/>
        <v>1.2160438508340217</v>
      </c>
      <c r="Y450" s="2">
        <f t="shared" si="202"/>
        <v>0</v>
      </c>
      <c r="Z450" s="2">
        <f t="shared" si="191"/>
        <v>0</v>
      </c>
      <c r="AA450" s="2">
        <f t="shared" si="203"/>
        <v>118066.96690939878</v>
      </c>
      <c r="AB450" s="2">
        <f t="shared" si="192"/>
        <v>0.39197766277263357</v>
      </c>
      <c r="AC450" s="2"/>
      <c r="AD450" s="2">
        <f t="shared" si="193"/>
        <v>235.100908</v>
      </c>
      <c r="AE450" s="2">
        <f t="shared" si="194"/>
        <v>-2.0656191794071317</v>
      </c>
      <c r="AF450" s="2">
        <f t="shared" si="195"/>
        <v>0.99870090330011296</v>
      </c>
      <c r="AG450" s="2">
        <f t="shared" si="210"/>
        <v>3.8969943079121681E-2</v>
      </c>
      <c r="AH450" s="2">
        <f t="shared" si="204"/>
        <v>3.2046494912493666E-2</v>
      </c>
      <c r="AI450" s="2">
        <f t="shared" si="205"/>
        <v>0.82233876624938451</v>
      </c>
      <c r="AJ450" s="2">
        <f t="shared" si="206"/>
        <v>9.9350633773123073E-2</v>
      </c>
      <c r="AK450" s="2">
        <f t="shared" si="196"/>
        <v>4361.5671295778502</v>
      </c>
      <c r="AL450" s="2">
        <f t="shared" si="207"/>
        <v>0.90911126923069663</v>
      </c>
      <c r="AM450" s="2">
        <f t="shared" si="197"/>
        <v>13496.728827774454</v>
      </c>
      <c r="AN450" s="2">
        <f t="shared" si="208"/>
        <v>37.109732227246553</v>
      </c>
      <c r="AO450">
        <f t="shared" si="209"/>
        <v>78.926793935127805</v>
      </c>
    </row>
    <row r="451" spans="9:41" x14ac:dyDescent="0.25">
      <c r="I451">
        <v>458</v>
      </c>
      <c r="J451" s="2">
        <f t="shared" si="181"/>
        <v>4391.2050737706586</v>
      </c>
      <c r="K451" s="2">
        <f t="shared" si="182"/>
        <v>13623.085062327113</v>
      </c>
      <c r="L451" s="2">
        <f t="shared" si="183"/>
        <v>330.35232035347155</v>
      </c>
      <c r="M451" s="2">
        <f t="shared" si="184"/>
        <v>0</v>
      </c>
      <c r="N451" s="2">
        <f t="shared" si="185"/>
        <v>0</v>
      </c>
      <c r="O451">
        <v>458</v>
      </c>
      <c r="P451" s="2">
        <f t="shared" si="198"/>
        <v>18637.177231858215</v>
      </c>
      <c r="Q451" s="2">
        <f t="shared" si="199"/>
        <v>57819.174118701369</v>
      </c>
      <c r="R451" s="2">
        <f t="shared" si="200"/>
        <v>1402.0831730585685</v>
      </c>
      <c r="S451" s="2">
        <f t="shared" si="186"/>
        <v>0</v>
      </c>
      <c r="T451" s="2">
        <f t="shared" si="187"/>
        <v>0</v>
      </c>
      <c r="U451" s="2">
        <f t="shared" si="188"/>
        <v>0</v>
      </c>
      <c r="V451" s="2">
        <f t="shared" si="189"/>
        <v>0</v>
      </c>
      <c r="W451" s="2">
        <f t="shared" si="201"/>
        <v>38308.146047310263</v>
      </c>
      <c r="X451" s="2">
        <f t="shared" si="190"/>
        <v>1.210731576096634</v>
      </c>
      <c r="Y451" s="2">
        <f t="shared" si="202"/>
        <v>0</v>
      </c>
      <c r="Z451" s="2">
        <f t="shared" si="191"/>
        <v>0</v>
      </c>
      <c r="AA451" s="2">
        <f t="shared" si="203"/>
        <v>118845.53861986499</v>
      </c>
      <c r="AB451" s="2">
        <f t="shared" si="192"/>
        <v>0.39026186914388261</v>
      </c>
      <c r="AC451" s="2"/>
      <c r="AD451" s="2">
        <f t="shared" si="193"/>
        <v>235.615352</v>
      </c>
      <c r="AE451" s="2">
        <f t="shared" si="194"/>
        <v>-2.067513968078412</v>
      </c>
      <c r="AF451" s="2">
        <f t="shared" si="195"/>
        <v>0.99869851992394265</v>
      </c>
      <c r="AG451" s="2">
        <f t="shared" si="210"/>
        <v>3.8799954435134169E-2</v>
      </c>
      <c r="AH451" s="2">
        <f t="shared" si="204"/>
        <v>3.2046702341921383E-2</v>
      </c>
      <c r="AI451" s="2">
        <f t="shared" si="205"/>
        <v>0.82594690660003522</v>
      </c>
      <c r="AJ451" s="2">
        <f t="shared" si="206"/>
        <v>9.9351774304086649E-2</v>
      </c>
      <c r="AK451" s="2">
        <f t="shared" si="196"/>
        <v>4390.2615584712157</v>
      </c>
      <c r="AL451" s="2">
        <f t="shared" si="207"/>
        <v>0.9435152994431244</v>
      </c>
      <c r="AM451" s="2">
        <f t="shared" si="197"/>
        <v>13585.522812628034</v>
      </c>
      <c r="AN451" s="2">
        <f t="shared" si="208"/>
        <v>37.562249699078045</v>
      </c>
      <c r="AO451">
        <f t="shared" si="209"/>
        <v>79.100012260059415</v>
      </c>
    </row>
    <row r="452" spans="9:41" x14ac:dyDescent="0.25">
      <c r="I452">
        <v>459</v>
      </c>
      <c r="J452" s="2">
        <f t="shared" si="181"/>
        <v>4420.0601296866007</v>
      </c>
      <c r="K452" s="2">
        <f t="shared" si="182"/>
        <v>13712.723171692827</v>
      </c>
      <c r="L452" s="2">
        <f t="shared" si="183"/>
        <v>330.43912967697935</v>
      </c>
      <c r="M452" s="2">
        <f t="shared" si="184"/>
        <v>0</v>
      </c>
      <c r="N452" s="2">
        <f t="shared" si="185"/>
        <v>0</v>
      </c>
      <c r="O452">
        <v>459</v>
      </c>
      <c r="P452" s="2">
        <f t="shared" si="198"/>
        <v>18718.773338061073</v>
      </c>
      <c r="Q452" s="2">
        <f t="shared" si="199"/>
        <v>58072.820135298927</v>
      </c>
      <c r="R452" s="2">
        <f t="shared" si="200"/>
        <v>1399.3961595468422</v>
      </c>
      <c r="S452" s="2">
        <f t="shared" si="186"/>
        <v>0</v>
      </c>
      <c r="T452" s="2">
        <f t="shared" si="187"/>
        <v>0</v>
      </c>
      <c r="U452" s="2">
        <f t="shared" si="188"/>
        <v>0</v>
      </c>
      <c r="V452" s="2">
        <f t="shared" si="189"/>
        <v>0</v>
      </c>
      <c r="W452" s="2">
        <f t="shared" si="201"/>
        <v>38559.872777822995</v>
      </c>
      <c r="X452" s="2">
        <f t="shared" si="190"/>
        <v>1.2054539342083452</v>
      </c>
      <c r="Y452" s="2">
        <f t="shared" si="202"/>
        <v>0</v>
      </c>
      <c r="Z452" s="2">
        <f t="shared" si="191"/>
        <v>0</v>
      </c>
      <c r="AA452" s="2">
        <f t="shared" si="203"/>
        <v>119627.52664531559</v>
      </c>
      <c r="AB452" s="2">
        <f t="shared" si="192"/>
        <v>0.38855731323790732</v>
      </c>
      <c r="AC452" s="2"/>
      <c r="AD452" s="2">
        <f t="shared" si="193"/>
        <v>236.129796</v>
      </c>
      <c r="AE452" s="2">
        <f t="shared" si="194"/>
        <v>-2.0693963860053826</v>
      </c>
      <c r="AF452" s="2">
        <f t="shared" si="195"/>
        <v>0.9986961499482685</v>
      </c>
      <c r="AG452" s="2">
        <f t="shared" si="210"/>
        <v>3.8631075617314728E-2</v>
      </c>
      <c r="AH452" s="2">
        <f t="shared" si="204"/>
        <v>3.2046911558412085E-2</v>
      </c>
      <c r="AI452" s="2">
        <f t="shared" si="205"/>
        <v>0.82956301491249251</v>
      </c>
      <c r="AJ452" s="2">
        <f t="shared" si="206"/>
        <v>9.9352910530056252E-2</v>
      </c>
      <c r="AK452" s="2">
        <f t="shared" si="196"/>
        <v>4419.0815645339271</v>
      </c>
      <c r="AL452" s="2">
        <f t="shared" si="207"/>
        <v>0.97856515267395072</v>
      </c>
      <c r="AM452" s="2">
        <f t="shared" si="197"/>
        <v>13674.705391982463</v>
      </c>
      <c r="AN452" s="2">
        <f t="shared" si="208"/>
        <v>38.017779710364472</v>
      </c>
      <c r="AO452">
        <f t="shared" si="209"/>
        <v>79.273237241356327</v>
      </c>
    </row>
    <row r="453" spans="9:41" x14ac:dyDescent="0.25">
      <c r="I453">
        <v>460</v>
      </c>
      <c r="J453" s="2">
        <f t="shared" si="181"/>
        <v>4449.0416832511337</v>
      </c>
      <c r="K453" s="2">
        <f t="shared" si="182"/>
        <v>13802.753741882945</v>
      </c>
      <c r="L453" s="2">
        <f t="shared" si="183"/>
        <v>330.52552984454729</v>
      </c>
      <c r="M453" s="2">
        <f t="shared" si="184"/>
        <v>0</v>
      </c>
      <c r="N453" s="2">
        <f t="shared" si="185"/>
        <v>0</v>
      </c>
      <c r="O453">
        <v>460</v>
      </c>
      <c r="P453" s="2">
        <f t="shared" si="198"/>
        <v>18800.549226345564</v>
      </c>
      <c r="Q453" s="2">
        <f t="shared" si="199"/>
        <v>58327.021785457124</v>
      </c>
      <c r="R453" s="2">
        <f t="shared" si="200"/>
        <v>1396.7190997108034</v>
      </c>
      <c r="S453" s="2">
        <f t="shared" si="186"/>
        <v>0</v>
      </c>
      <c r="T453" s="2">
        <f t="shared" si="187"/>
        <v>0</v>
      </c>
      <c r="U453" s="2">
        <f t="shared" si="188"/>
        <v>0</v>
      </c>
      <c r="V453" s="2">
        <f t="shared" si="189"/>
        <v>0</v>
      </c>
      <c r="W453" s="2">
        <f t="shared" si="201"/>
        <v>38812.703052878845</v>
      </c>
      <c r="X453" s="2">
        <f t="shared" si="190"/>
        <v>1.2002106264161567</v>
      </c>
      <c r="Y453" s="2">
        <f t="shared" si="202"/>
        <v>0</v>
      </c>
      <c r="Z453" s="2">
        <f t="shared" si="191"/>
        <v>0</v>
      </c>
      <c r="AA453" s="2">
        <f t="shared" si="203"/>
        <v>120412.93843402171</v>
      </c>
      <c r="AB453" s="2">
        <f t="shared" si="192"/>
        <v>0.38686389726735732</v>
      </c>
      <c r="AC453" s="2"/>
      <c r="AD453" s="2">
        <f t="shared" si="193"/>
        <v>236.64424</v>
      </c>
      <c r="AE453" s="2">
        <f t="shared" si="194"/>
        <v>-2.0712665406427222</v>
      </c>
      <c r="AF453" s="2">
        <f t="shared" si="195"/>
        <v>0.99869379328007968</v>
      </c>
      <c r="AG453" s="2">
        <f t="shared" si="210"/>
        <v>3.8463296985498503E-2</v>
      </c>
      <c r="AH453" s="2">
        <f t="shared" si="204"/>
        <v>3.2047122512446312E-2</v>
      </c>
      <c r="AI453" s="2">
        <f t="shared" si="205"/>
        <v>0.833187090657589</v>
      </c>
      <c r="AJ453" s="2">
        <f t="shared" si="206"/>
        <v>9.9354042454429206E-2</v>
      </c>
      <c r="AK453" s="2">
        <f t="shared" si="196"/>
        <v>4448.0274219519461</v>
      </c>
      <c r="AL453" s="2">
        <f t="shared" si="207"/>
        <v>1.0142612991879112</v>
      </c>
      <c r="AM453" s="2">
        <f t="shared" si="197"/>
        <v>13764.277414297349</v>
      </c>
      <c r="AN453" s="2">
        <f t="shared" si="208"/>
        <v>38.476327585597289</v>
      </c>
      <c r="AO453">
        <f t="shared" si="209"/>
        <v>79.446468785150074</v>
      </c>
    </row>
    <row r="454" spans="9:41" x14ac:dyDescent="0.25">
      <c r="I454">
        <v>461</v>
      </c>
      <c r="J454" s="2">
        <f t="shared" si="181"/>
        <v>4478.150009126588</v>
      </c>
      <c r="K454" s="2">
        <f t="shared" si="182"/>
        <v>13893.177626689709</v>
      </c>
      <c r="L454" s="2">
        <f t="shared" si="183"/>
        <v>330.61152342342564</v>
      </c>
      <c r="M454" s="2">
        <f t="shared" si="184"/>
        <v>0</v>
      </c>
      <c r="N454" s="2">
        <f t="shared" si="185"/>
        <v>0</v>
      </c>
      <c r="O454">
        <v>461</v>
      </c>
      <c r="P454" s="2">
        <f t="shared" si="198"/>
        <v>18882.504884900558</v>
      </c>
      <c r="Q454" s="2">
        <f t="shared" si="199"/>
        <v>58581.779053427825</v>
      </c>
      <c r="R454" s="2">
        <f t="shared" si="200"/>
        <v>1394.0519396010211</v>
      </c>
      <c r="S454" s="2">
        <f t="shared" si="186"/>
        <v>0</v>
      </c>
      <c r="T454" s="2">
        <f t="shared" si="187"/>
        <v>0</v>
      </c>
      <c r="U454" s="2">
        <f t="shared" si="188"/>
        <v>0</v>
      </c>
      <c r="V454" s="2">
        <f t="shared" si="189"/>
        <v>0</v>
      </c>
      <c r="W454" s="2">
        <f t="shared" si="201"/>
        <v>39066.639268586514</v>
      </c>
      <c r="X454" s="2">
        <f t="shared" si="190"/>
        <v>1.19500135715383</v>
      </c>
      <c r="Y454" s="2">
        <f t="shared" si="202"/>
        <v>0</v>
      </c>
      <c r="Z454" s="2">
        <f t="shared" si="191"/>
        <v>0</v>
      </c>
      <c r="AA454" s="2">
        <f t="shared" si="203"/>
        <v>121201.78143432554</v>
      </c>
      <c r="AB454" s="2">
        <f t="shared" si="192"/>
        <v>0.38518152450338849</v>
      </c>
      <c r="AC454" s="2"/>
      <c r="AD454" s="2">
        <f t="shared" si="193"/>
        <v>237.15868399999999</v>
      </c>
      <c r="AE454" s="2">
        <f t="shared" si="194"/>
        <v>-2.0731245382809229</v>
      </c>
      <c r="AF454" s="2">
        <f t="shared" si="195"/>
        <v>0.99869144982706937</v>
      </c>
      <c r="AG454" s="2">
        <f t="shared" si="210"/>
        <v>3.8296609003964241E-2</v>
      </c>
      <c r="AH454" s="2">
        <f t="shared" si="204"/>
        <v>3.2047335155481659E-2</v>
      </c>
      <c r="AI454" s="2">
        <f t="shared" si="205"/>
        <v>0.83681913331188951</v>
      </c>
      <c r="AJ454" s="2">
        <f t="shared" si="206"/>
        <v>9.9355170081006583E-2</v>
      </c>
      <c r="AK454" s="2">
        <f t="shared" si="196"/>
        <v>4477.0994049112287</v>
      </c>
      <c r="AL454" s="2">
        <f t="shared" si="207"/>
        <v>1.0506042153590927</v>
      </c>
      <c r="AM454" s="2">
        <f t="shared" si="197"/>
        <v>13854.239728032295</v>
      </c>
      <c r="AN454" s="2">
        <f t="shared" si="208"/>
        <v>38.937898657413776</v>
      </c>
      <c r="AO454">
        <f t="shared" si="209"/>
        <v>79.619706798931972</v>
      </c>
    </row>
    <row r="455" spans="9:41" x14ac:dyDescent="0.25">
      <c r="I455">
        <v>462</v>
      </c>
      <c r="J455" s="2">
        <f t="shared" si="181"/>
        <v>4507.385381981343</v>
      </c>
      <c r="K455" s="2">
        <f t="shared" si="182"/>
        <v>13983.995679913432</v>
      </c>
      <c r="L455" s="2">
        <f t="shared" si="183"/>
        <v>330.69711296076099</v>
      </c>
      <c r="M455" s="2">
        <f t="shared" si="184"/>
        <v>0</v>
      </c>
      <c r="N455" s="2">
        <f t="shared" si="185"/>
        <v>0</v>
      </c>
      <c r="O455">
        <v>462</v>
      </c>
      <c r="P455" s="2">
        <f t="shared" si="198"/>
        <v>18964.640302042655</v>
      </c>
      <c r="Q455" s="2">
        <f t="shared" si="199"/>
        <v>58837.091923633168</v>
      </c>
      <c r="R455" s="2">
        <f t="shared" si="200"/>
        <v>1391.3946256505742</v>
      </c>
      <c r="S455" s="2">
        <f t="shared" si="186"/>
        <v>0</v>
      </c>
      <c r="T455" s="2">
        <f t="shared" si="187"/>
        <v>0</v>
      </c>
      <c r="U455" s="2">
        <f t="shared" si="188"/>
        <v>0</v>
      </c>
      <c r="V455" s="2">
        <f t="shared" si="189"/>
        <v>0</v>
      </c>
      <c r="W455" s="2">
        <f t="shared" si="201"/>
        <v>39321.68382110745</v>
      </c>
      <c r="X455" s="2">
        <f t="shared" si="190"/>
        <v>1.1898258340016918</v>
      </c>
      <c r="Y455" s="2">
        <f t="shared" si="202"/>
        <v>0</v>
      </c>
      <c r="Z455" s="2">
        <f t="shared" si="191"/>
        <v>0</v>
      </c>
      <c r="AA455" s="2">
        <f t="shared" si="203"/>
        <v>121994.06309463967</v>
      </c>
      <c r="AB455" s="2">
        <f t="shared" si="192"/>
        <v>0.38351009926200041</v>
      </c>
      <c r="AC455" s="2"/>
      <c r="AD455" s="2">
        <f t="shared" si="193"/>
        <v>237.67312800000002</v>
      </c>
      <c r="AE455" s="2">
        <f t="shared" si="194"/>
        <v>-2.0749704840613932</v>
      </c>
      <c r="AF455" s="2">
        <f t="shared" si="195"/>
        <v>0.9986891194976304</v>
      </c>
      <c r="AG455" s="2">
        <f t="shared" si="210"/>
        <v>3.8131002240079294E-2</v>
      </c>
      <c r="AH455" s="2">
        <f t="shared" si="204"/>
        <v>3.2047549439933466E-2</v>
      </c>
      <c r="AI455" s="2">
        <f t="shared" si="205"/>
        <v>0.84045914235761832</v>
      </c>
      <c r="AJ455" s="2">
        <f t="shared" si="206"/>
        <v>9.9356293413981306E-2</v>
      </c>
      <c r="AK455" s="2">
        <f t="shared" si="196"/>
        <v>4506.2977875977385</v>
      </c>
      <c r="AL455" s="2">
        <f t="shared" si="207"/>
        <v>1.0875943836048252</v>
      </c>
      <c r="AM455" s="2">
        <f t="shared" si="197"/>
        <v>13944.593181646924</v>
      </c>
      <c r="AN455" s="2">
        <f t="shared" si="208"/>
        <v>39.402498266508893</v>
      </c>
      <c r="AO455">
        <f t="shared" si="209"/>
        <v>79.792951191531643</v>
      </c>
    </row>
    <row r="456" spans="9:41" x14ac:dyDescent="0.25">
      <c r="I456">
        <v>463</v>
      </c>
      <c r="J456" s="2">
        <f t="shared" si="181"/>
        <v>4536.7480764897491</v>
      </c>
      <c r="K456" s="2">
        <f t="shared" si="182"/>
        <v>14075.208755362379</v>
      </c>
      <c r="L456" s="2">
        <f t="shared" si="183"/>
        <v>330.78230098378481</v>
      </c>
      <c r="M456" s="2">
        <f t="shared" si="184"/>
        <v>0</v>
      </c>
      <c r="N456" s="2">
        <f t="shared" si="185"/>
        <v>0</v>
      </c>
      <c r="O456">
        <v>463</v>
      </c>
      <c r="P456" s="2">
        <f t="shared" si="198"/>
        <v>19046.955466214455</v>
      </c>
      <c r="Q456" s="2">
        <f t="shared" si="199"/>
        <v>59092.960380663259</v>
      </c>
      <c r="R456" s="2">
        <f t="shared" si="200"/>
        <v>1388.7471046717114</v>
      </c>
      <c r="S456" s="2">
        <f t="shared" si="186"/>
        <v>0</v>
      </c>
      <c r="T456" s="2">
        <f t="shared" si="187"/>
        <v>0</v>
      </c>
      <c r="U456" s="2">
        <f t="shared" si="188"/>
        <v>0</v>
      </c>
      <c r="V456" s="2">
        <f t="shared" si="189"/>
        <v>0</v>
      </c>
      <c r="W456" s="2">
        <f t="shared" si="201"/>
        <v>39577.839106655229</v>
      </c>
      <c r="X456" s="2">
        <f t="shared" si="190"/>
        <v>1.184683767647023</v>
      </c>
      <c r="Y456" s="2">
        <f t="shared" si="202"/>
        <v>0</v>
      </c>
      <c r="Z456" s="2">
        <f t="shared" si="191"/>
        <v>0</v>
      </c>
      <c r="AA456" s="2">
        <f t="shared" si="203"/>
        <v>122789.790863446</v>
      </c>
      <c r="AB456" s="2">
        <f t="shared" si="192"/>
        <v>0.38184952689057905</v>
      </c>
      <c r="AC456" s="2"/>
      <c r="AD456" s="2">
        <f t="shared" si="193"/>
        <v>238.18757200000002</v>
      </c>
      <c r="AE456" s="2">
        <f t="shared" si="194"/>
        <v>-2.0768044819913327</v>
      </c>
      <c r="AF456" s="2">
        <f t="shared" si="195"/>
        <v>0.99868680220085193</v>
      </c>
      <c r="AG456" s="2">
        <f t="shared" si="210"/>
        <v>3.7966467362965189E-2</v>
      </c>
      <c r="AH456" s="2">
        <f t="shared" si="204"/>
        <v>3.2047765319155881E-2</v>
      </c>
      <c r="AI456" s="2">
        <f t="shared" si="205"/>
        <v>0.8441071172825847</v>
      </c>
      <c r="AJ456" s="2">
        <f t="shared" si="206"/>
        <v>9.9357412457926592E-2</v>
      </c>
      <c r="AK456" s="2">
        <f t="shared" si="196"/>
        <v>4535.622844197429</v>
      </c>
      <c r="AL456" s="2">
        <f t="shared" si="207"/>
        <v>1.1252322923204094</v>
      </c>
      <c r="AM456" s="2">
        <f t="shared" si="197"/>
        <v>14035.33862360083</v>
      </c>
      <c r="AN456" s="2">
        <f t="shared" si="208"/>
        <v>39.870131761548159</v>
      </c>
      <c r="AO456">
        <f t="shared" si="209"/>
        <v>79.966201873095429</v>
      </c>
    </row>
    <row r="457" spans="9:41" x14ac:dyDescent="0.25">
      <c r="I457">
        <v>464</v>
      </c>
      <c r="J457" s="2">
        <f t="shared" si="181"/>
        <v>4566.2383673320783</v>
      </c>
      <c r="K457" s="2">
        <f t="shared" si="182"/>
        <v>14166.817706852709</v>
      </c>
      <c r="L457" s="2">
        <f t="shared" si="183"/>
        <v>330.86708999999996</v>
      </c>
      <c r="M457" s="2">
        <f t="shared" si="184"/>
        <v>0</v>
      </c>
      <c r="N457" s="2">
        <f t="shared" si="185"/>
        <v>0</v>
      </c>
      <c r="O457">
        <v>464</v>
      </c>
      <c r="P457" s="2">
        <f t="shared" si="198"/>
        <v>19129.450365982993</v>
      </c>
      <c r="Q457" s="2">
        <f t="shared" si="199"/>
        <v>59349.384409274149</v>
      </c>
      <c r="R457" s="2">
        <f t="shared" si="200"/>
        <v>1386.1093238525473</v>
      </c>
      <c r="S457" s="2">
        <f t="shared" si="186"/>
        <v>0</v>
      </c>
      <c r="T457" s="2">
        <f t="shared" si="187"/>
        <v>0</v>
      </c>
      <c r="U457" s="2">
        <f t="shared" si="188"/>
        <v>0</v>
      </c>
      <c r="V457" s="2">
        <f t="shared" si="189"/>
        <v>0</v>
      </c>
      <c r="W457" s="2">
        <f t="shared" si="201"/>
        <v>39835.107521495062</v>
      </c>
      <c r="X457" s="2">
        <f t="shared" si="190"/>
        <v>1.1795748718450167</v>
      </c>
      <c r="Y457" s="2">
        <f t="shared" si="202"/>
        <v>0</v>
      </c>
      <c r="Z457" s="2">
        <f t="shared" si="191"/>
        <v>0</v>
      </c>
      <c r="AA457" s="2">
        <f t="shared" si="203"/>
        <v>123588.97218929537</v>
      </c>
      <c r="AB457" s="2">
        <f t="shared" si="192"/>
        <v>0.38019971375463785</v>
      </c>
      <c r="AC457" s="2"/>
      <c r="AD457" s="2">
        <f t="shared" si="193"/>
        <v>238.70201600000001</v>
      </c>
      <c r="AE457" s="2">
        <f t="shared" si="194"/>
        <v>-2.0786266349583831</v>
      </c>
      <c r="AF457" s="2">
        <f t="shared" si="195"/>
        <v>0.99868449784651248</v>
      </c>
      <c r="AG457" s="2">
        <f t="shared" si="210"/>
        <v>3.7802995142183243E-2</v>
      </c>
      <c r="AH457" s="2">
        <f t="shared" si="204"/>
        <v>3.2047982747423383E-2</v>
      </c>
      <c r="AI457" s="2">
        <f t="shared" si="205"/>
        <v>0.84776305758011183</v>
      </c>
      <c r="AJ457" s="2">
        <f t="shared" si="206"/>
        <v>9.9358527217784626E-2</v>
      </c>
      <c r="AK457" s="2">
        <f t="shared" si="196"/>
        <v>4565.0748488962636</v>
      </c>
      <c r="AL457" s="2">
        <f t="shared" si="207"/>
        <v>1.1635184358147057</v>
      </c>
      <c r="AM457" s="2">
        <f t="shared" si="197"/>
        <v>14126.476902353628</v>
      </c>
      <c r="AN457" s="2">
        <f t="shared" si="208"/>
        <v>40.340804499081905</v>
      </c>
      <c r="AO457">
        <f t="shared" si="209"/>
        <v>80.139458755065533</v>
      </c>
    </row>
    <row r="458" spans="9:41" x14ac:dyDescent="0.25">
      <c r="I458">
        <v>465</v>
      </c>
      <c r="J458" s="2">
        <f t="shared" si="181"/>
        <v>4595.8565291944469</v>
      </c>
      <c r="K458" s="2">
        <f t="shared" si="182"/>
        <v>14258.823388208388</v>
      </c>
      <c r="L458" s="2">
        <f t="shared" si="183"/>
        <v>330.95148249736542</v>
      </c>
      <c r="M458" s="2">
        <f t="shared" si="184"/>
        <v>0</v>
      </c>
      <c r="N458" s="2">
        <f t="shared" si="185"/>
        <v>0</v>
      </c>
      <c r="O458">
        <v>465</v>
      </c>
      <c r="P458" s="2">
        <f t="shared" si="198"/>
        <v>19212.12499003809</v>
      </c>
      <c r="Q458" s="2">
        <f t="shared" si="199"/>
        <v>59606.363994385618</v>
      </c>
      <c r="R458" s="2">
        <f t="shared" si="200"/>
        <v>1383.4812307537927</v>
      </c>
      <c r="S458" s="2">
        <f t="shared" si="186"/>
        <v>0</v>
      </c>
      <c r="T458" s="2">
        <f t="shared" si="187"/>
        <v>0</v>
      </c>
      <c r="U458" s="2">
        <f t="shared" si="188"/>
        <v>0</v>
      </c>
      <c r="V458" s="2">
        <f t="shared" si="189"/>
        <v>0</v>
      </c>
      <c r="W458" s="2">
        <f t="shared" si="201"/>
        <v>40093.491461943151</v>
      </c>
      <c r="X458" s="2">
        <f t="shared" si="190"/>
        <v>1.1744988633803002</v>
      </c>
      <c r="Y458" s="2">
        <f t="shared" si="202"/>
        <v>0</v>
      </c>
      <c r="Z458" s="2">
        <f t="shared" si="191"/>
        <v>0</v>
      </c>
      <c r="AA458" s="2">
        <f t="shared" si="203"/>
        <v>124391.61452080672</v>
      </c>
      <c r="AB458" s="2">
        <f t="shared" si="192"/>
        <v>0.37856056722475767</v>
      </c>
      <c r="AC458" s="2"/>
      <c r="AD458" s="2">
        <f t="shared" si="193"/>
        <v>239.21646000000001</v>
      </c>
      <c r="AE458" s="2">
        <f t="shared" si="194"/>
        <v>-2.0804370447450573</v>
      </c>
      <c r="AF458" s="2">
        <f t="shared" si="195"/>
        <v>0.99868220634507798</v>
      </c>
      <c r="AG458" s="2">
        <f t="shared" si="210"/>
        <v>3.764057644643997E-2</v>
      </c>
      <c r="AH458" s="2">
        <f t="shared" si="204"/>
        <v>3.2048201679912597E-2</v>
      </c>
      <c r="AI458" s="2">
        <f t="shared" si="205"/>
        <v>0.85142696274896457</v>
      </c>
      <c r="AJ458" s="2">
        <f t="shared" si="206"/>
        <v>9.9359637698855544E-2</v>
      </c>
      <c r="AK458" s="2">
        <f t="shared" si="196"/>
        <v>4594.6540758802003</v>
      </c>
      <c r="AL458" s="2">
        <f t="shared" si="207"/>
        <v>1.202453314246543</v>
      </c>
      <c r="AM458" s="2">
        <f t="shared" si="197"/>
        <v>14218.008866364928</v>
      </c>
      <c r="AN458" s="2">
        <f t="shared" si="208"/>
        <v>40.814521843460419</v>
      </c>
      <c r="AO458">
        <f t="shared" si="209"/>
        <v>80.312721750159199</v>
      </c>
    </row>
    <row r="459" spans="9:41" x14ac:dyDescent="0.25">
      <c r="I459">
        <v>466</v>
      </c>
      <c r="J459" s="2">
        <f t="shared" si="181"/>
        <v>4625.6028367687613</v>
      </c>
      <c r="K459" s="2">
        <f t="shared" si="182"/>
        <v>14351.226653261087</v>
      </c>
      <c r="L459" s="2">
        <f t="shared" si="183"/>
        <v>331.03548094447837</v>
      </c>
      <c r="M459" s="2">
        <f t="shared" si="184"/>
        <v>0</v>
      </c>
      <c r="N459" s="2">
        <f t="shared" si="185"/>
        <v>0</v>
      </c>
      <c r="O459">
        <v>466</v>
      </c>
      <c r="P459" s="2">
        <f t="shared" si="198"/>
        <v>19294.979327190795</v>
      </c>
      <c r="Q459" s="2">
        <f t="shared" si="199"/>
        <v>59863.899121079048</v>
      </c>
      <c r="R459" s="2">
        <f t="shared" si="200"/>
        <v>1380.8627733055157</v>
      </c>
      <c r="S459" s="2">
        <f t="shared" si="186"/>
        <v>0</v>
      </c>
      <c r="T459" s="2">
        <f t="shared" si="187"/>
        <v>0</v>
      </c>
      <c r="U459" s="2">
        <f t="shared" si="188"/>
        <v>0</v>
      </c>
      <c r="V459" s="2">
        <f t="shared" si="189"/>
        <v>0</v>
      </c>
      <c r="W459" s="2">
        <f t="shared" si="201"/>
        <v>40352.993324366194</v>
      </c>
      <c r="X459" s="2">
        <f t="shared" si="190"/>
        <v>1.1694554620290045</v>
      </c>
      <c r="Y459" s="2">
        <f t="shared" si="202"/>
        <v>0</v>
      </c>
      <c r="Z459" s="2">
        <f t="shared" si="191"/>
        <v>0</v>
      </c>
      <c r="AA459" s="2">
        <f t="shared" si="203"/>
        <v>125197.72530666612</v>
      </c>
      <c r="AB459" s="2">
        <f t="shared" si="192"/>
        <v>0.37693199566372093</v>
      </c>
      <c r="AC459" s="2"/>
      <c r="AD459" s="2">
        <f t="shared" si="193"/>
        <v>239.73090400000001</v>
      </c>
      <c r="AE459" s="2">
        <f t="shared" si="194"/>
        <v>-2.0822358120429554</v>
      </c>
      <c r="AF459" s="2">
        <f t="shared" si="195"/>
        <v>0.99867992760769564</v>
      </c>
      <c r="AG459" s="2">
        <f t="shared" si="210"/>
        <v>3.7479202242311903E-2</v>
      </c>
      <c r="AH459" s="2">
        <f t="shared" si="204"/>
        <v>3.2048422072684594E-2</v>
      </c>
      <c r="AI459" s="2">
        <f t="shared" si="205"/>
        <v>0.8550988322932801</v>
      </c>
      <c r="AJ459" s="2">
        <f t="shared" si="206"/>
        <v>9.9360743906786647E-2</v>
      </c>
      <c r="AK459" s="2">
        <f t="shared" si="196"/>
        <v>4624.3607993351998</v>
      </c>
      <c r="AL459" s="2">
        <f t="shared" si="207"/>
        <v>1.2420374335619522</v>
      </c>
      <c r="AM459" s="2">
        <f t="shared" si="197"/>
        <v>14309.935364094335</v>
      </c>
      <c r="AN459" s="2">
        <f t="shared" si="208"/>
        <v>41.291289166750182</v>
      </c>
      <c r="AO459">
        <f t="shared" si="209"/>
        <v>80.485990772348629</v>
      </c>
    </row>
    <row r="460" spans="9:41" x14ac:dyDescent="0.25">
      <c r="I460">
        <v>467</v>
      </c>
      <c r="J460" s="2">
        <f t="shared" si="181"/>
        <v>4655.4775647526512</v>
      </c>
      <c r="K460" s="2">
        <f t="shared" si="182"/>
        <v>14444.028355850114</v>
      </c>
      <c r="L460" s="2">
        <f t="shared" si="183"/>
        <v>331.11908779075537</v>
      </c>
      <c r="M460" s="2">
        <f t="shared" si="184"/>
        <v>0</v>
      </c>
      <c r="N460" s="2">
        <f t="shared" si="185"/>
        <v>0</v>
      </c>
      <c r="O460">
        <v>467</v>
      </c>
      <c r="P460" s="2">
        <f t="shared" si="198"/>
        <v>19378.013366371826</v>
      </c>
      <c r="Q460" s="2">
        <f t="shared" si="199"/>
        <v>60121.9897745954</v>
      </c>
      <c r="R460" s="2">
        <f t="shared" si="200"/>
        <v>1378.2538998039429</v>
      </c>
      <c r="S460" s="2">
        <f t="shared" si="186"/>
        <v>0</v>
      </c>
      <c r="T460" s="2">
        <f t="shared" si="187"/>
        <v>0</v>
      </c>
      <c r="U460" s="2">
        <f t="shared" si="188"/>
        <v>0</v>
      </c>
      <c r="V460" s="2">
        <f t="shared" si="189"/>
        <v>0</v>
      </c>
      <c r="W460" s="2">
        <f t="shared" si="201"/>
        <v>40613.615505180853</v>
      </c>
      <c r="X460" s="2">
        <f t="shared" si="190"/>
        <v>1.1644443905213804</v>
      </c>
      <c r="Y460" s="2">
        <f t="shared" si="202"/>
        <v>0</v>
      </c>
      <c r="Z460" s="2">
        <f t="shared" si="191"/>
        <v>0</v>
      </c>
      <c r="AA460" s="2">
        <f t="shared" si="203"/>
        <v>126007.31199562638</v>
      </c>
      <c r="AB460" s="2">
        <f t="shared" si="192"/>
        <v>0.37531390841383455</v>
      </c>
      <c r="AC460" s="2"/>
      <c r="AD460" s="2">
        <f t="shared" si="193"/>
        <v>240.24534800000001</v>
      </c>
      <c r="AE460" s="2">
        <f t="shared" si="194"/>
        <v>-2.0840230364667636</v>
      </c>
      <c r="AF460" s="2">
        <f t="shared" si="195"/>
        <v>0.99867766154618898</v>
      </c>
      <c r="AG460" s="2">
        <f t="shared" si="210"/>
        <v>3.7318863592989478E-2</v>
      </c>
      <c r="AH460" s="2">
        <f t="shared" si="204"/>
        <v>3.2048643882667469E-2</v>
      </c>
      <c r="AI460" s="2">
        <f t="shared" si="205"/>
        <v>0.8587786657224995</v>
      </c>
      <c r="AJ460" s="2">
        <f t="shared" si="206"/>
        <v>9.9361845847561983E-2</v>
      </c>
      <c r="AK460" s="2">
        <f t="shared" si="196"/>
        <v>4654.1952934472192</v>
      </c>
      <c r="AL460" s="2">
        <f t="shared" si="207"/>
        <v>1.2822713054322121</v>
      </c>
      <c r="AM460" s="2">
        <f t="shared" si="197"/>
        <v>14402.257244001463</v>
      </c>
      <c r="AN460" s="2">
        <f t="shared" si="208"/>
        <v>41.771111848651465</v>
      </c>
      <c r="AO460">
        <f t="shared" si="209"/>
        <v>80.659265736840936</v>
      </c>
    </row>
    <row r="461" spans="9:41" x14ac:dyDescent="0.25">
      <c r="I461">
        <v>468</v>
      </c>
      <c r="J461" s="2">
        <f t="shared" si="181"/>
        <v>4685.4809878494107</v>
      </c>
      <c r="K461" s="2">
        <f t="shared" si="182"/>
        <v>14537.229349822333</v>
      </c>
      <c r="L461" s="2">
        <f t="shared" si="183"/>
        <v>331.20230546661008</v>
      </c>
      <c r="M461" s="2">
        <f t="shared" si="184"/>
        <v>0</v>
      </c>
      <c r="N461" s="2">
        <f t="shared" si="185"/>
        <v>0</v>
      </c>
      <c r="O461">
        <v>468</v>
      </c>
      <c r="P461" s="2">
        <f t="shared" si="198"/>
        <v>19461.227096630031</v>
      </c>
      <c r="Q461" s="2">
        <f t="shared" si="199"/>
        <v>60380.635940333144</v>
      </c>
      <c r="R461" s="2">
        <f t="shared" si="200"/>
        <v>1375.6545589082834</v>
      </c>
      <c r="S461" s="2">
        <f t="shared" si="186"/>
        <v>0</v>
      </c>
      <c r="T461" s="2">
        <f t="shared" si="187"/>
        <v>0</v>
      </c>
      <c r="U461" s="2">
        <f t="shared" si="188"/>
        <v>0</v>
      </c>
      <c r="V461" s="2">
        <f t="shared" si="189"/>
        <v>0</v>
      </c>
      <c r="W461" s="2">
        <f t="shared" si="201"/>
        <v>40875.360400853191</v>
      </c>
      <c r="X461" s="2">
        <f t="shared" si="190"/>
        <v>1.1594653745049488</v>
      </c>
      <c r="Y461" s="2">
        <f t="shared" si="202"/>
        <v>0</v>
      </c>
      <c r="Z461" s="2">
        <f t="shared" si="191"/>
        <v>0</v>
      </c>
      <c r="AA461" s="2">
        <f t="shared" si="203"/>
        <v>126820.38203650615</v>
      </c>
      <c r="AB461" s="2">
        <f t="shared" si="192"/>
        <v>0.37370621578444246</v>
      </c>
      <c r="AC461" s="2"/>
      <c r="AD461" s="2">
        <f t="shared" si="193"/>
        <v>240.759792</v>
      </c>
      <c r="AE461" s="2">
        <f t="shared" si="194"/>
        <v>-2.0857988165680474</v>
      </c>
      <c r="AF461" s="2">
        <f t="shared" si="195"/>
        <v>0.99867540807305488</v>
      </c>
      <c r="AG461" s="2">
        <f t="shared" si="210"/>
        <v>3.7159551657039797E-2</v>
      </c>
      <c r="AH461" s="2">
        <f t="shared" si="204"/>
        <v>3.2048867067639361E-2</v>
      </c>
      <c r="AI461" s="2">
        <f t="shared" si="205"/>
        <v>0.86246646255129866</v>
      </c>
      <c r="AJ461" s="2">
        <f t="shared" si="206"/>
        <v>9.9362943527492045E-2</v>
      </c>
      <c r="AK461" s="2">
        <f t="shared" si="196"/>
        <v>4684.1578324022184</v>
      </c>
      <c r="AL461" s="2">
        <f t="shared" si="207"/>
        <v>1.3231554471926652</v>
      </c>
      <c r="AM461" s="2">
        <f t="shared" si="197"/>
        <v>14494.975354545917</v>
      </c>
      <c r="AN461" s="2">
        <f t="shared" si="208"/>
        <v>42.253995276416482</v>
      </c>
      <c r="AO461">
        <f t="shared" si="209"/>
        <v>80.832546560058631</v>
      </c>
    </row>
    <row r="462" spans="9:41" x14ac:dyDescent="0.25">
      <c r="I462">
        <v>469</v>
      </c>
      <c r="J462" s="2">
        <f t="shared" si="181"/>
        <v>4715.6133807679389</v>
      </c>
      <c r="K462" s="2">
        <f t="shared" si="182"/>
        <v>14630.830489032074</v>
      </c>
      <c r="L462" s="2">
        <f t="shared" si="183"/>
        <v>331.2851363836308</v>
      </c>
      <c r="M462" s="2">
        <f t="shared" si="184"/>
        <v>0</v>
      </c>
      <c r="N462" s="2">
        <f t="shared" si="185"/>
        <v>0</v>
      </c>
      <c r="O462">
        <v>469</v>
      </c>
      <c r="P462" s="2">
        <f t="shared" si="198"/>
        <v>19544.620507130894</v>
      </c>
      <c r="Q462" s="2">
        <f t="shared" si="199"/>
        <v>60639.837603846252</v>
      </c>
      <c r="R462" s="2">
        <f t="shared" si="200"/>
        <v>1373.0646996375974</v>
      </c>
      <c r="S462" s="2">
        <f t="shared" si="186"/>
        <v>0</v>
      </c>
      <c r="T462" s="2">
        <f t="shared" si="187"/>
        <v>0</v>
      </c>
      <c r="U462" s="2">
        <f t="shared" si="188"/>
        <v>0</v>
      </c>
      <c r="V462" s="2">
        <f t="shared" si="189"/>
        <v>0</v>
      </c>
      <c r="W462" s="2">
        <f t="shared" si="201"/>
        <v>41138.230407898147</v>
      </c>
      <c r="X462" s="2">
        <f t="shared" si="190"/>
        <v>1.1545181425081776</v>
      </c>
      <c r="Y462" s="2">
        <f t="shared" si="202"/>
        <v>0</v>
      </c>
      <c r="Z462" s="2">
        <f t="shared" si="191"/>
        <v>0</v>
      </c>
      <c r="AA462" s="2">
        <f t="shared" si="203"/>
        <v>127636.94287818928</v>
      </c>
      <c r="AB462" s="2">
        <f t="shared" si="192"/>
        <v>0.37210882903962095</v>
      </c>
      <c r="AC462" s="2"/>
      <c r="AD462" s="2">
        <f t="shared" si="193"/>
        <v>241.274236</v>
      </c>
      <c r="AE462" s="2">
        <f t="shared" si="194"/>
        <v>-2.087563249848837</v>
      </c>
      <c r="AF462" s="2">
        <f t="shared" si="195"/>
        <v>0.99867316710145715</v>
      </c>
      <c r="AG462" s="2">
        <f t="shared" si="210"/>
        <v>3.700125768718765E-2</v>
      </c>
      <c r="AH462" s="2">
        <f t="shared" si="204"/>
        <v>3.2049091586211741E-2</v>
      </c>
      <c r="AI462" s="2">
        <f t="shared" si="205"/>
        <v>0.86616222229952233</v>
      </c>
      <c r="AJ462" s="2">
        <f t="shared" si="206"/>
        <v>9.9364036953203894E-2</v>
      </c>
      <c r="AK462" s="2">
        <f t="shared" si="196"/>
        <v>4714.2486903861563</v>
      </c>
      <c r="AL462" s="2">
        <f t="shared" si="207"/>
        <v>1.3646903817823564</v>
      </c>
      <c r="AM462" s="2">
        <f t="shared" si="197"/>
        <v>14588.090544187306</v>
      </c>
      <c r="AN462" s="2">
        <f t="shared" si="208"/>
        <v>42.739944844769163</v>
      </c>
      <c r="AO462">
        <f t="shared" si="209"/>
        <v>81.005833159620465</v>
      </c>
    </row>
    <row r="463" spans="9:41" x14ac:dyDescent="0.25">
      <c r="I463">
        <v>470</v>
      </c>
      <c r="J463" s="2">
        <f t="shared" si="181"/>
        <v>4745.8750182226768</v>
      </c>
      <c r="K463" s="2">
        <f t="shared" si="182"/>
        <v>14724.832627341062</v>
      </c>
      <c r="L463" s="2">
        <f t="shared" si="183"/>
        <v>331.36758293475447</v>
      </c>
      <c r="M463" s="2">
        <f t="shared" si="184"/>
        <v>0</v>
      </c>
      <c r="N463" s="2">
        <f t="shared" si="185"/>
        <v>0</v>
      </c>
      <c r="O463">
        <v>470</v>
      </c>
      <c r="P463" s="2">
        <f t="shared" si="198"/>
        <v>19628.193587155016</v>
      </c>
      <c r="Q463" s="2">
        <f t="shared" si="199"/>
        <v>60899.594750842189</v>
      </c>
      <c r="R463" s="2">
        <f t="shared" si="200"/>
        <v>1370.4842713676856</v>
      </c>
      <c r="S463" s="2">
        <f t="shared" si="186"/>
        <v>0</v>
      </c>
      <c r="T463" s="2">
        <f t="shared" si="187"/>
        <v>0</v>
      </c>
      <c r="U463" s="2">
        <f t="shared" si="188"/>
        <v>0</v>
      </c>
      <c r="V463" s="2">
        <f t="shared" si="189"/>
        <v>0</v>
      </c>
      <c r="W463" s="2">
        <f t="shared" si="201"/>
        <v>41402.227922879007</v>
      </c>
      <c r="X463" s="2">
        <f t="shared" si="190"/>
        <v>1.1496024259046755</v>
      </c>
      <c r="Y463" s="2">
        <f t="shared" si="202"/>
        <v>0</v>
      </c>
      <c r="Z463" s="2">
        <f t="shared" si="191"/>
        <v>0</v>
      </c>
      <c r="AA463" s="2">
        <f t="shared" si="203"/>
        <v>128457.00196962409</v>
      </c>
      <c r="AB463" s="2">
        <f t="shared" si="192"/>
        <v>0.37052166038605611</v>
      </c>
      <c r="AC463" s="2"/>
      <c r="AD463" s="2">
        <f t="shared" si="193"/>
        <v>241.78868</v>
      </c>
      <c r="AE463" s="2">
        <f t="shared" si="194"/>
        <v>-2.0893164327750116</v>
      </c>
      <c r="AF463" s="2">
        <f t="shared" si="195"/>
        <v>0.9986709385452236</v>
      </c>
      <c r="AG463" s="2">
        <f t="shared" si="210"/>
        <v>3.6843973029114914E-2</v>
      </c>
      <c r="AH463" s="2">
        <f t="shared" si="204"/>
        <v>3.2049317397813158E-2</v>
      </c>
      <c r="AI463" s="2">
        <f t="shared" si="205"/>
        <v>0.86986594449211774</v>
      </c>
      <c r="AJ463" s="2">
        <f t="shared" si="206"/>
        <v>9.9365126131631301E-2</v>
      </c>
      <c r="AK463" s="2">
        <f t="shared" si="196"/>
        <v>4744.4681415849927</v>
      </c>
      <c r="AL463" s="2">
        <f t="shared" si="207"/>
        <v>1.4068766376843929</v>
      </c>
      <c r="AM463" s="2">
        <f t="shared" si="197"/>
        <v>14681.603661385238</v>
      </c>
      <c r="AN463" s="2">
        <f t="shared" si="208"/>
        <v>43.228965955825466</v>
      </c>
      <c r="AO463">
        <f t="shared" si="209"/>
        <v>81.179125454322417</v>
      </c>
    </row>
    <row r="464" spans="9:41" x14ac:dyDescent="0.25">
      <c r="I464">
        <v>471</v>
      </c>
      <c r="J464" s="2">
        <f t="shared" si="181"/>
        <v>4776.2661749335539</v>
      </c>
      <c r="K464" s="2">
        <f t="shared" si="182"/>
        <v>14819.236618618337</v>
      </c>
      <c r="L464" s="2">
        <f t="shared" si="183"/>
        <v>331.44964749443994</v>
      </c>
      <c r="M464" s="2">
        <f t="shared" si="184"/>
        <v>0</v>
      </c>
      <c r="N464" s="2">
        <f t="shared" si="185"/>
        <v>0</v>
      </c>
      <c r="O464">
        <v>471</v>
      </c>
      <c r="P464" s="2">
        <f t="shared" si="198"/>
        <v>19711.946326096702</v>
      </c>
      <c r="Q464" s="2">
        <f t="shared" si="199"/>
        <v>61159.907367180036</v>
      </c>
      <c r="R464" s="2">
        <f t="shared" si="200"/>
        <v>1367.9132238280179</v>
      </c>
      <c r="S464" s="2">
        <f t="shared" si="186"/>
        <v>0</v>
      </c>
      <c r="T464" s="2">
        <f t="shared" si="187"/>
        <v>0</v>
      </c>
      <c r="U464" s="2">
        <f t="shared" si="188"/>
        <v>0</v>
      </c>
      <c r="V464" s="2">
        <f t="shared" si="189"/>
        <v>0</v>
      </c>
      <c r="W464" s="2">
        <f t="shared" si="201"/>
        <v>41667.355342406983</v>
      </c>
      <c r="X464" s="2">
        <f t="shared" si="190"/>
        <v>1.1447179588778931</v>
      </c>
      <c r="Y464" s="2">
        <f t="shared" si="202"/>
        <v>0</v>
      </c>
      <c r="Z464" s="2">
        <f t="shared" si="191"/>
        <v>0</v>
      </c>
      <c r="AA464" s="2">
        <f t="shared" si="203"/>
        <v>129280.56675982267</v>
      </c>
      <c r="AB464" s="2">
        <f t="shared" si="192"/>
        <v>0.36894462296109926</v>
      </c>
      <c r="AC464" s="2"/>
      <c r="AD464" s="2">
        <f t="shared" si="193"/>
        <v>242.303124</v>
      </c>
      <c r="AE464" s="2">
        <f t="shared" si="194"/>
        <v>-2.0910584607894842</v>
      </c>
      <c r="AF464" s="2">
        <f t="shared" si="195"/>
        <v>0.99866872231883996</v>
      </c>
      <c r="AG464" s="2">
        <f t="shared" si="210"/>
        <v>3.668768912027752E-2</v>
      </c>
      <c r="AH464" s="2">
        <f t="shared" si="204"/>
        <v>3.2049544462673184E-2</v>
      </c>
      <c r="AI464" s="2">
        <f t="shared" si="205"/>
        <v>0.87357762865906963</v>
      </c>
      <c r="AJ464" s="2">
        <f t="shared" si="206"/>
        <v>9.9366211070005386E-2</v>
      </c>
      <c r="AK464" s="2">
        <f t="shared" si="196"/>
        <v>4774.8164601846865</v>
      </c>
      <c r="AL464" s="2">
        <f t="shared" si="207"/>
        <v>1.4497147488671143</v>
      </c>
      <c r="AM464" s="2">
        <f t="shared" si="197"/>
        <v>14775.515554599322</v>
      </c>
      <c r="AN464" s="2">
        <f t="shared" si="208"/>
        <v>43.721064019014996</v>
      </c>
      <c r="AO464">
        <f t="shared" si="209"/>
        <v>81.352423364119332</v>
      </c>
    </row>
    <row r="465" spans="9:41" x14ac:dyDescent="0.25">
      <c r="I465">
        <v>472</v>
      </c>
      <c r="J465" s="2">
        <f t="shared" si="181"/>
        <v>4806.787125625925</v>
      </c>
      <c r="K465" s="2">
        <f t="shared" si="182"/>
        <v>14914.043316740173</v>
      </c>
      <c r="L465" s="2">
        <f t="shared" si="183"/>
        <v>331.53133241883859</v>
      </c>
      <c r="M465" s="2">
        <f t="shared" si="184"/>
        <v>0</v>
      </c>
      <c r="N465" s="2">
        <f t="shared" si="185"/>
        <v>0</v>
      </c>
      <c r="O465">
        <v>472</v>
      </c>
      <c r="P465" s="2">
        <f t="shared" si="198"/>
        <v>19795.878713462469</v>
      </c>
      <c r="Q465" s="2">
        <f t="shared" si="199"/>
        <v>61420.77543886847</v>
      </c>
      <c r="R465" s="2">
        <f t="shared" si="200"/>
        <v>1365.3515070986898</v>
      </c>
      <c r="S465" s="2">
        <f t="shared" si="186"/>
        <v>0</v>
      </c>
      <c r="T465" s="2">
        <f t="shared" si="187"/>
        <v>0</v>
      </c>
      <c r="U465" s="2">
        <f t="shared" si="188"/>
        <v>0</v>
      </c>
      <c r="V465" s="2">
        <f t="shared" si="189"/>
        <v>0</v>
      </c>
      <c r="W465" s="2">
        <f t="shared" si="201"/>
        <v>41933.615063140591</v>
      </c>
      <c r="X465" s="2">
        <f t="shared" si="190"/>
        <v>1.1398644783863323</v>
      </c>
      <c r="Y465" s="2">
        <f t="shared" si="202"/>
        <v>0</v>
      </c>
      <c r="Z465" s="2">
        <f t="shared" si="191"/>
        <v>0</v>
      </c>
      <c r="AA465" s="2">
        <f t="shared" si="203"/>
        <v>130107.64469786029</v>
      </c>
      <c r="AB465" s="2">
        <f t="shared" si="192"/>
        <v>0.36737763082099728</v>
      </c>
      <c r="AC465" s="2"/>
      <c r="AD465" s="2">
        <f t="shared" si="193"/>
        <v>242.81756799999999</v>
      </c>
      <c r="AE465" s="2">
        <f t="shared" si="194"/>
        <v>-2.0927894283251938</v>
      </c>
      <c r="AF465" s="2">
        <f t="shared" si="195"/>
        <v>0.99866651833744646</v>
      </c>
      <c r="AG465" s="2">
        <f t="shared" si="210"/>
        <v>3.6532397488740147E-2</v>
      </c>
      <c r="AH465" s="2">
        <f t="shared" si="204"/>
        <v>3.2049772741806842E-2</v>
      </c>
      <c r="AI465" s="2">
        <f t="shared" si="205"/>
        <v>0.877297274335337</v>
      </c>
      <c r="AJ465" s="2">
        <f t="shared" si="206"/>
        <v>9.9367291775845287E-2</v>
      </c>
      <c r="AK465" s="2">
        <f t="shared" si="196"/>
        <v>4805.2939203711994</v>
      </c>
      <c r="AL465" s="2">
        <f t="shared" si="207"/>
        <v>1.4932052547259715</v>
      </c>
      <c r="AM465" s="2">
        <f t="shared" si="197"/>
        <v>14869.82707228917</v>
      </c>
      <c r="AN465" s="2">
        <f t="shared" si="208"/>
        <v>44.216244451003519</v>
      </c>
      <c r="AO465">
        <f t="shared" si="209"/>
        <v>81.525726810106548</v>
      </c>
    </row>
    <row r="466" spans="9:41" x14ac:dyDescent="0.25">
      <c r="I466">
        <v>473</v>
      </c>
      <c r="J466" s="2">
        <f t="shared" si="181"/>
        <v>4837.4381450305145</v>
      </c>
      <c r="K466" s="2">
        <f t="shared" si="182"/>
        <v>15009.25357559001</v>
      </c>
      <c r="L466" s="2">
        <f t="shared" si="183"/>
        <v>331.61264004596381</v>
      </c>
      <c r="M466" s="2">
        <f t="shared" si="184"/>
        <v>0</v>
      </c>
      <c r="N466" s="2">
        <f t="shared" si="185"/>
        <v>0</v>
      </c>
      <c r="O466">
        <v>473</v>
      </c>
      <c r="P466" s="2">
        <f t="shared" si="198"/>
        <v>19879.990738869634</v>
      </c>
      <c r="Q466" s="2">
        <f t="shared" si="199"/>
        <v>61682.198952063947</v>
      </c>
      <c r="R466" s="2">
        <f t="shared" si="200"/>
        <v>1362.7990716074128</v>
      </c>
      <c r="S466" s="2">
        <f t="shared" si="186"/>
        <v>0</v>
      </c>
      <c r="T466" s="2">
        <f t="shared" si="187"/>
        <v>0</v>
      </c>
      <c r="U466" s="2">
        <f t="shared" si="188"/>
        <v>0</v>
      </c>
      <c r="V466" s="2">
        <f t="shared" si="189"/>
        <v>0</v>
      </c>
      <c r="W466" s="2">
        <f t="shared" si="201"/>
        <v>42201.00948178515</v>
      </c>
      <c r="X466" s="2">
        <f t="shared" si="190"/>
        <v>1.1350417241292441</v>
      </c>
      <c r="Y466" s="2">
        <f t="shared" si="202"/>
        <v>0</v>
      </c>
      <c r="Z466" s="2">
        <f t="shared" si="191"/>
        <v>0</v>
      </c>
      <c r="AA466" s="2">
        <f t="shared" si="203"/>
        <v>130938.24323287469</v>
      </c>
      <c r="AB466" s="2">
        <f t="shared" si="192"/>
        <v>0.36582059892929553</v>
      </c>
      <c r="AC466" s="2"/>
      <c r="AD466" s="2">
        <f t="shared" si="193"/>
        <v>243.33201199999999</v>
      </c>
      <c r="AE466" s="2">
        <f t="shared" si="194"/>
        <v>-2.0945094288179003</v>
      </c>
      <c r="AF466" s="2">
        <f t="shared" si="195"/>
        <v>0.99866432651683235</v>
      </c>
      <c r="AG466" s="2">
        <f t="shared" si="210"/>
        <v>3.6378089752028053E-2</v>
      </c>
      <c r="AH466" s="2">
        <f t="shared" si="204"/>
        <v>3.2050002196999217E-2</v>
      </c>
      <c r="AI466" s="2">
        <f t="shared" si="205"/>
        <v>0.8810248810607888</v>
      </c>
      <c r="AJ466" s="2">
        <f t="shared" si="206"/>
        <v>9.9368368256949183E-2</v>
      </c>
      <c r="AK466" s="2">
        <f t="shared" si="196"/>
        <v>4835.9007963304884</v>
      </c>
      <c r="AL466" s="2">
        <f t="shared" si="207"/>
        <v>1.5373487000261619</v>
      </c>
      <c r="AM466" s="2">
        <f t="shared" si="197"/>
        <v>14964.539062914393</v>
      </c>
      <c r="AN466" s="2">
        <f t="shared" si="208"/>
        <v>44.714512675616511</v>
      </c>
      <c r="AO466">
        <f t="shared" si="209"/>
        <v>81.699035714502017</v>
      </c>
    </row>
    <row r="467" spans="9:41" x14ac:dyDescent="0.25">
      <c r="I467">
        <v>474</v>
      </c>
      <c r="J467" s="2">
        <f t="shared" si="181"/>
        <v>4868.2195078833611</v>
      </c>
      <c r="K467" s="2">
        <f t="shared" si="182"/>
        <v>15104.868249058363</v>
      </c>
      <c r="L467" s="2">
        <f t="shared" si="183"/>
        <v>331.69357269585799</v>
      </c>
      <c r="M467" s="2">
        <f t="shared" si="184"/>
        <v>0</v>
      </c>
      <c r="N467" s="2">
        <f t="shared" si="185"/>
        <v>0</v>
      </c>
      <c r="O467">
        <v>474</v>
      </c>
      <c r="P467" s="2">
        <f t="shared" si="198"/>
        <v>19964.282392044937</v>
      </c>
      <c r="Q467" s="2">
        <f t="shared" si="199"/>
        <v>61944.177893068758</v>
      </c>
      <c r="R467" s="2">
        <f t="shared" si="200"/>
        <v>1360.2558681265311</v>
      </c>
      <c r="S467" s="2">
        <f t="shared" si="186"/>
        <v>0</v>
      </c>
      <c r="T467" s="2">
        <f t="shared" si="187"/>
        <v>0</v>
      </c>
      <c r="U467" s="2">
        <f t="shared" si="188"/>
        <v>0</v>
      </c>
      <c r="V467" s="2">
        <f t="shared" si="189"/>
        <v>0</v>
      </c>
      <c r="W467" s="2">
        <f t="shared" si="201"/>
        <v>42469.540995092393</v>
      </c>
      <c r="X467" s="2">
        <f t="shared" si="190"/>
        <v>1.1302494385128115</v>
      </c>
      <c r="Y467" s="2">
        <f t="shared" si="202"/>
        <v>0</v>
      </c>
      <c r="Z467" s="2">
        <f t="shared" si="191"/>
        <v>0</v>
      </c>
      <c r="AA467" s="2">
        <f t="shared" si="203"/>
        <v>131772.36981406537</v>
      </c>
      <c r="AB467" s="2">
        <f t="shared" si="192"/>
        <v>0.36427344314541094</v>
      </c>
      <c r="AC467" s="2"/>
      <c r="AD467" s="2">
        <f t="shared" si="193"/>
        <v>243.84645600000002</v>
      </c>
      <c r="AE467" s="2">
        <f t="shared" si="194"/>
        <v>-2.0962185547187953</v>
      </c>
      <c r="AF467" s="2">
        <f t="shared" si="195"/>
        <v>0.99866214677343201</v>
      </c>
      <c r="AG467" s="2">
        <f t="shared" si="210"/>
        <v>3.6224757615995855E-2</v>
      </c>
      <c r="AH467" s="2">
        <f t="shared" si="204"/>
        <v>3.2050232790790487E-2</v>
      </c>
      <c r="AI467" s="2">
        <f t="shared" si="205"/>
        <v>0.88476044838014278</v>
      </c>
      <c r="AJ467" s="2">
        <f t="shared" si="206"/>
        <v>9.9369440521385466E-2</v>
      </c>
      <c r="AK467" s="2">
        <f t="shared" si="196"/>
        <v>4866.6373622485153</v>
      </c>
      <c r="AL467" s="2">
        <f t="shared" si="207"/>
        <v>1.5821456348459841</v>
      </c>
      <c r="AM467" s="2">
        <f t="shared" si="197"/>
        <v>15059.6523749346</v>
      </c>
      <c r="AN467" s="2">
        <f t="shared" si="208"/>
        <v>45.215874123763442</v>
      </c>
      <c r="AO467">
        <f t="shared" si="209"/>
        <v>81.872350000628828</v>
      </c>
    </row>
    <row r="468" spans="9:41" x14ac:dyDescent="0.25">
      <c r="I468">
        <v>475</v>
      </c>
      <c r="J468" s="2">
        <f t="shared" si="181"/>
        <v>4899.1314889257565</v>
      </c>
      <c r="K468" s="2">
        <f t="shared" si="182"/>
        <v>15200.888191042755</v>
      </c>
      <c r="L468" s="2">
        <f t="shared" si="183"/>
        <v>331.77413267075821</v>
      </c>
      <c r="M468" s="2">
        <f t="shared" si="184"/>
        <v>0</v>
      </c>
      <c r="N468" s="2">
        <f t="shared" si="185"/>
        <v>0</v>
      </c>
      <c r="O468">
        <v>475</v>
      </c>
      <c r="P468" s="2">
        <f t="shared" si="198"/>
        <v>20048.753662823128</v>
      </c>
      <c r="Q468" s="2">
        <f t="shared" si="199"/>
        <v>62206.712248329226</v>
      </c>
      <c r="R468" s="2">
        <f t="shared" si="200"/>
        <v>1357.7218477700737</v>
      </c>
      <c r="S468" s="2">
        <f t="shared" si="186"/>
        <v>0</v>
      </c>
      <c r="T468" s="2">
        <f t="shared" si="187"/>
        <v>0</v>
      </c>
      <c r="U468" s="2">
        <f t="shared" si="188"/>
        <v>0</v>
      </c>
      <c r="V468" s="2">
        <f t="shared" si="189"/>
        <v>0</v>
      </c>
      <c r="W468" s="2">
        <f t="shared" si="201"/>
        <v>42739.211999859865</v>
      </c>
      <c r="X468" s="2">
        <f t="shared" si="190"/>
        <v>1.1254873666168137</v>
      </c>
      <c r="Y468" s="2">
        <f t="shared" si="202"/>
        <v>0</v>
      </c>
      <c r="Z468" s="2">
        <f t="shared" si="191"/>
        <v>0</v>
      </c>
      <c r="AA468" s="2">
        <f t="shared" si="203"/>
        <v>132610.03189069298</v>
      </c>
      <c r="AB468" s="2">
        <f t="shared" si="192"/>
        <v>0.36273608021337034</v>
      </c>
      <c r="AC468" s="2"/>
      <c r="AD468" s="2">
        <f t="shared" si="193"/>
        <v>244.36090000000002</v>
      </c>
      <c r="AE468" s="2">
        <f t="shared" si="194"/>
        <v>-2.0979168975069253</v>
      </c>
      <c r="AF468" s="2">
        <f t="shared" si="195"/>
        <v>0.9986599790243198</v>
      </c>
      <c r="AG468" s="2">
        <f t="shared" si="210"/>
        <v>3.6072392873712937E-2</v>
      </c>
      <c r="AH468" s="2">
        <f t="shared" si="204"/>
        <v>3.2050464486461212E-2</v>
      </c>
      <c r="AI468" s="2">
        <f t="shared" si="205"/>
        <v>0.88850397584290486</v>
      </c>
      <c r="AJ468" s="2">
        <f t="shared" si="206"/>
        <v>9.9370508577484168E-2</v>
      </c>
      <c r="AK468" s="2">
        <f t="shared" si="196"/>
        <v>4897.5038923112352</v>
      </c>
      <c r="AL468" s="2">
        <f t="shared" si="207"/>
        <v>1.6275966145209197</v>
      </c>
      <c r="AM468" s="2">
        <f t="shared" si="197"/>
        <v>15155.167856809392</v>
      </c>
      <c r="AN468" s="2">
        <f t="shared" si="208"/>
        <v>45.720334233363523</v>
      </c>
      <c r="AO468">
        <f t="shared" si="209"/>
        <v>82.045669592897752</v>
      </c>
    </row>
    <row r="469" spans="9:41" x14ac:dyDescent="0.25">
      <c r="I469">
        <v>476</v>
      </c>
      <c r="J469" s="2">
        <f t="shared" si="181"/>
        <v>4930.1743629041966</v>
      </c>
      <c r="K469" s="2">
        <f t="shared" si="182"/>
        <v>15297.314255447651</v>
      </c>
      <c r="L469" s="2">
        <f t="shared" si="183"/>
        <v>331.85432225525989</v>
      </c>
      <c r="M469" s="2">
        <f t="shared" si="184"/>
        <v>0</v>
      </c>
      <c r="N469" s="2">
        <f t="shared" si="185"/>
        <v>0</v>
      </c>
      <c r="O469">
        <v>476</v>
      </c>
      <c r="P469" s="2">
        <f t="shared" si="198"/>
        <v>20133.404541145621</v>
      </c>
      <c r="Q469" s="2">
        <f t="shared" si="199"/>
        <v>62469.802004433936</v>
      </c>
      <c r="R469" s="2">
        <f t="shared" si="200"/>
        <v>1355.1969619908318</v>
      </c>
      <c r="S469" s="2">
        <f t="shared" si="186"/>
        <v>0</v>
      </c>
      <c r="T469" s="2">
        <f t="shared" si="187"/>
        <v>0</v>
      </c>
      <c r="U469" s="2">
        <f t="shared" si="188"/>
        <v>0</v>
      </c>
      <c r="V469" s="2">
        <f t="shared" si="189"/>
        <v>0</v>
      </c>
      <c r="W469" s="2">
        <f t="shared" si="201"/>
        <v>43010.024892930509</v>
      </c>
      <c r="X469" s="2">
        <f t="shared" si="190"/>
        <v>1.12075525616176</v>
      </c>
      <c r="Y469" s="2">
        <f t="shared" si="202"/>
        <v>0</v>
      </c>
      <c r="Z469" s="2">
        <f t="shared" si="191"/>
        <v>0</v>
      </c>
      <c r="AA469" s="2">
        <f t="shared" si="203"/>
        <v>133451.23691207863</v>
      </c>
      <c r="AB469" s="2">
        <f t="shared" si="192"/>
        <v>0.36120842775071421</v>
      </c>
      <c r="AC469" s="2"/>
      <c r="AD469" s="2">
        <f t="shared" si="193"/>
        <v>244.87534400000001</v>
      </c>
      <c r="AE469" s="2">
        <f t="shared" si="194"/>
        <v>-2.0996045477014338</v>
      </c>
      <c r="AF469" s="2">
        <f t="shared" si="195"/>
        <v>0.99865782318720608</v>
      </c>
      <c r="AG469" s="2">
        <f t="shared" si="210"/>
        <v>3.5920987404365348E-2</v>
      </c>
      <c r="AH469" s="2">
        <f t="shared" si="204"/>
        <v>3.2050697248017936E-2</v>
      </c>
      <c r="AI469" s="2">
        <f t="shared" si="205"/>
        <v>0.89225546300330627</v>
      </c>
      <c r="AJ469" s="2">
        <f t="shared" si="206"/>
        <v>9.9371572433828576E-2</v>
      </c>
      <c r="AK469" s="2">
        <f t="shared" si="196"/>
        <v>4928.500660704608</v>
      </c>
      <c r="AL469" s="2">
        <f t="shared" si="207"/>
        <v>1.6737021995883912</v>
      </c>
      <c r="AM469" s="2">
        <f t="shared" si="197"/>
        <v>15251.086356998379</v>
      </c>
      <c r="AN469" s="2">
        <f t="shared" si="208"/>
        <v>46.22789844927177</v>
      </c>
      <c r="AO469">
        <f t="shared" si="209"/>
        <v>82.218994416790366</v>
      </c>
    </row>
    <row r="470" spans="9:41" x14ac:dyDescent="0.25">
      <c r="I470">
        <v>477</v>
      </c>
      <c r="J470" s="2">
        <f t="shared" si="181"/>
        <v>4961.3484045703281</v>
      </c>
      <c r="K470" s="2">
        <f t="shared" si="182"/>
        <v>15394.147296184377</v>
      </c>
      <c r="L470" s="2">
        <f t="shared" si="183"/>
        <v>331.93414371647879</v>
      </c>
      <c r="M470" s="2">
        <f t="shared" si="184"/>
        <v>0</v>
      </c>
      <c r="N470" s="2">
        <f t="shared" si="185"/>
        <v>0</v>
      </c>
      <c r="O470">
        <v>477</v>
      </c>
      <c r="P470" s="2">
        <f t="shared" si="198"/>
        <v>20218.235017059178</v>
      </c>
      <c r="Q470" s="2">
        <f t="shared" si="199"/>
        <v>62733.447148111874</v>
      </c>
      <c r="R470" s="2">
        <f t="shared" si="200"/>
        <v>1352.6811625774694</v>
      </c>
      <c r="S470" s="2">
        <f t="shared" si="186"/>
        <v>0</v>
      </c>
      <c r="T470" s="2">
        <f t="shared" si="187"/>
        <v>0</v>
      </c>
      <c r="U470" s="2">
        <f t="shared" si="188"/>
        <v>0</v>
      </c>
      <c r="V470" s="2">
        <f t="shared" si="189"/>
        <v>0</v>
      </c>
      <c r="W470" s="2">
        <f t="shared" si="201"/>
        <v>43281.982071192208</v>
      </c>
      <c r="X470" s="2">
        <f t="shared" si="190"/>
        <v>1.1160528574764836</v>
      </c>
      <c r="Y470" s="2">
        <f t="shared" si="202"/>
        <v>0</v>
      </c>
      <c r="Z470" s="2">
        <f t="shared" si="191"/>
        <v>0</v>
      </c>
      <c r="AA470" s="2">
        <f t="shared" si="203"/>
        <v>134295.99232760342</v>
      </c>
      <c r="AB470" s="2">
        <f t="shared" si="192"/>
        <v>0.35969040423756049</v>
      </c>
      <c r="AC470" s="2"/>
      <c r="AD470" s="2">
        <f t="shared" si="193"/>
        <v>245.38978800000001</v>
      </c>
      <c r="AE470" s="2">
        <f t="shared" si="194"/>
        <v>-2.1012815948736208</v>
      </c>
      <c r="AF470" s="2">
        <f t="shared" si="195"/>
        <v>0.99865567918043241</v>
      </c>
      <c r="AG470" s="2">
        <f t="shared" si="210"/>
        <v>3.5770533172173581E-2</v>
      </c>
      <c r="AH470" s="2">
        <f t="shared" si="204"/>
        <v>3.2050931040179073E-2</v>
      </c>
      <c r="AI470" s="2">
        <f t="shared" si="205"/>
        <v>0.89601490942024764</v>
      </c>
      <c r="AJ470" s="2">
        <f t="shared" si="206"/>
        <v>9.9372632099247155E-2</v>
      </c>
      <c r="AK470" s="2">
        <f t="shared" si="196"/>
        <v>4959.6279416145944</v>
      </c>
      <c r="AL470" s="2">
        <f t="shared" si="207"/>
        <v>1.7204629557332609</v>
      </c>
      <c r="AM470" s="2">
        <f t="shared" si="197"/>
        <v>15347.408723961171</v>
      </c>
      <c r="AN470" s="2">
        <f t="shared" si="208"/>
        <v>46.738572223206518</v>
      </c>
      <c r="AO470">
        <f t="shared" si="209"/>
        <v>82.392324398842447</v>
      </c>
    </row>
    <row r="471" spans="9:41" x14ac:dyDescent="0.25">
      <c r="I471">
        <v>478</v>
      </c>
      <c r="J471" s="2">
        <f t="shared" ref="J471:J493" si="211">AL471+AK471</f>
        <v>4992.6538886808894</v>
      </c>
      <c r="K471" s="2">
        <f t="shared" ref="K471:K493" si="212">$AN471+$AM471</f>
        <v>15491.388167171057</v>
      </c>
      <c r="L471" s="2">
        <f t="shared" ref="L471:L493" si="213">$E$12*((1-($E$15/($E$15+(AD471/$E$14)))*($E$15/($E$15+(AD471/$E$14)))))/((1-($E$15/($E$15+1))*($E$15/($E$15+1))))</f>
        <v>332.0135993042112</v>
      </c>
      <c r="M471" s="2">
        <f t="shared" ref="M471:M493" si="214">MAX(0,L471-J471)</f>
        <v>0</v>
      </c>
      <c r="N471" s="2">
        <f t="shared" ref="N471:N493" si="215">MAX(0,$L471-$K471)</f>
        <v>0</v>
      </c>
      <c r="O471">
        <v>478</v>
      </c>
      <c r="P471" s="2">
        <f t="shared" si="198"/>
        <v>20303.245080714547</v>
      </c>
      <c r="Q471" s="2">
        <f t="shared" si="199"/>
        <v>62997.647666230718</v>
      </c>
      <c r="R471" s="2">
        <f t="shared" si="200"/>
        <v>1350.1744016516609</v>
      </c>
      <c r="S471" s="2">
        <f t="shared" ref="S471:S493" si="216">MAX(0,$R471-$P471)</f>
        <v>0</v>
      </c>
      <c r="T471" s="2">
        <f t="shared" ref="T471:T493" si="217">MAX(0,$R471-$Q471)</f>
        <v>0</v>
      </c>
      <c r="U471" s="2">
        <f t="shared" ref="U471:U493" si="218">196.85*(S471/$E$7)*AD471</f>
        <v>0</v>
      </c>
      <c r="V471" s="2">
        <f t="shared" ref="V471:V493" si="219">57.2958*ATAN((U471/196.85)/AD471)</f>
        <v>0</v>
      </c>
      <c r="W471" s="2">
        <f t="shared" si="201"/>
        <v>43555.08593157724</v>
      </c>
      <c r="X471" s="2">
        <f t="shared" ref="X471:X493" si="220">AD471/(W471/196.85)</f>
        <v>1.1113799234661981</v>
      </c>
      <c r="Y471" s="2">
        <f t="shared" si="202"/>
        <v>0</v>
      </c>
      <c r="Z471" s="2">
        <f t="shared" ref="Z471:Z493" si="221">57.2958*ATAN(($Y471/196.85)/$AD471)</f>
        <v>0</v>
      </c>
      <c r="AA471" s="2">
        <f t="shared" si="203"/>
        <v>135144.30558670763</v>
      </c>
      <c r="AB471" s="2">
        <f t="shared" ref="AB471:AB493" si="222">$AD471/($AA471/196.85)</f>
        <v>0.35818192900582774</v>
      </c>
      <c r="AC471" s="2"/>
      <c r="AD471" s="2">
        <f t="shared" ref="AD471:AD493" si="223">I471*0.514444</f>
        <v>245.90423200000001</v>
      </c>
      <c r="AE471" s="2">
        <f t="shared" ref="AE471:AE493" si="224">(($E$7/($E$4*0.5*$AD471*$AD471*$E$8))/$H$11)*(180/3.1415)+$E$18</f>
        <v>-2.1029481276588298</v>
      </c>
      <c r="AF471" s="2">
        <f t="shared" ref="AF471:AF493" si="225">COS(AE471*3.1415/180)*COS(AE471*3.1415/180)</f>
        <v>0.99865354692296648</v>
      </c>
      <c r="AG471" s="2">
        <f t="shared" si="210"/>
        <v>3.5621022225326426E-2</v>
      </c>
      <c r="AH471" s="2">
        <f t="shared" si="204"/>
        <v>3.2051165828361136E-2</v>
      </c>
      <c r="AI471" s="2">
        <f t="shared" si="205"/>
        <v>0.89978231465723812</v>
      </c>
      <c r="AJ471" s="2">
        <f t="shared" si="206"/>
        <v>9.9373687582805431E-2</v>
      </c>
      <c r="AK471" s="2">
        <f t="shared" ref="AK471:AK493" si="226">0.001*(0.5*$E$4*$AD471*$AD471*$AD471*$E$8*$H$8)/$E$13</f>
        <v>4990.8860092271552</v>
      </c>
      <c r="AL471" s="2">
        <f t="shared" si="207"/>
        <v>1.7678794537339648</v>
      </c>
      <c r="AM471" s="2">
        <f t="shared" ref="AM471:AM493" si="227">0.001*(0.5*$E$4*$AD471*$AD471*$AD471*$E$8*$H$9)/$E$13</f>
        <v>15444.135806157379</v>
      </c>
      <c r="AN471" s="2">
        <f t="shared" si="208"/>
        <v>47.252361013677451</v>
      </c>
      <c r="AO471">
        <f t="shared" si="209"/>
        <v>82.565659466627423</v>
      </c>
    </row>
    <row r="472" spans="9:41" x14ac:dyDescent="0.25">
      <c r="I472">
        <v>479</v>
      </c>
      <c r="J472" s="2">
        <f t="shared" si="211"/>
        <v>5024.0910899976561</v>
      </c>
      <c r="K472" s="2">
        <f t="shared" si="212"/>
        <v>15589.037722332527</v>
      </c>
      <c r="L472" s="2">
        <f t="shared" si="213"/>
        <v>332.09269125109262</v>
      </c>
      <c r="M472" s="2">
        <f t="shared" si="214"/>
        <v>0</v>
      </c>
      <c r="N472" s="2">
        <f t="shared" si="215"/>
        <v>0</v>
      </c>
      <c r="O472">
        <v>479</v>
      </c>
      <c r="P472" s="2">
        <f t="shared" ref="P472:P493" si="228">$E$13*1000*$J472/$AD472</f>
        <v>20388.434722365182</v>
      </c>
      <c r="Q472" s="2">
        <f t="shared" ref="Q472:Q493" si="229">$E$13*1000*$K472/$AD472</f>
        <v>63262.403545795067</v>
      </c>
      <c r="R472" s="2">
        <f t="shared" ref="R472:R493" si="230">$E$13*1000*$L472/$AD472</f>
        <v>1347.6766316652581</v>
      </c>
      <c r="S472" s="2">
        <f t="shared" si="216"/>
        <v>0</v>
      </c>
      <c r="T472" s="2">
        <f t="shared" si="217"/>
        <v>0</v>
      </c>
      <c r="U472" s="2">
        <f t="shared" si="218"/>
        <v>0</v>
      </c>
      <c r="V472" s="2">
        <f t="shared" si="219"/>
        <v>0</v>
      </c>
      <c r="W472" s="2">
        <f t="shared" ref="W472:W493" si="231">196.85*(P472/$E$7)*AD472</f>
        <v>43829.338871061867</v>
      </c>
      <c r="X472" s="2">
        <f t="shared" si="220"/>
        <v>1.1067362095809956</v>
      </c>
      <c r="Y472" s="2">
        <f t="shared" ref="Y472:Y493" si="232">196.85*(T472/$E$7)*$AD472</f>
        <v>0</v>
      </c>
      <c r="Z472" s="2">
        <f t="shared" si="221"/>
        <v>0</v>
      </c>
      <c r="AA472" s="2">
        <f t="shared" ref="AA472:AA493" si="233">196.85*(Q472/$E$7)*$AD472</f>
        <v>135996.18413889018</v>
      </c>
      <c r="AB472" s="2">
        <f t="shared" si="222"/>
        <v>0.3566829222286137</v>
      </c>
      <c r="AC472" s="2"/>
      <c r="AD472" s="2">
        <f t="shared" si="223"/>
        <v>246.418676</v>
      </c>
      <c r="AE472" s="2">
        <f t="shared" si="224"/>
        <v>-2.1046042337681583</v>
      </c>
      <c r="AF472" s="2">
        <f t="shared" si="225"/>
        <v>0.9986514263343983</v>
      </c>
      <c r="AG472" s="2">
        <f t="shared" si="210"/>
        <v>3.5472446694930215E-2</v>
      </c>
      <c r="AH472" s="2">
        <f t="shared" ref="AH472:AH493" si="234">$H$8+($AG472-$C$17)*($AG472-$C$17)*$H$7</f>
        <v>3.2051401578665165E-2</v>
      </c>
      <c r="AI472" s="2">
        <f t="shared" ref="AI472:AI493" si="235">AH472/AG472</f>
        <v>0.90355767828233868</v>
      </c>
      <c r="AJ472" s="2">
        <f t="shared" ref="AJ472:AJ493" si="236">$H$9+($AG472-$C$19)*($AG472-$C$19)*$H$7</f>
        <v>9.9374738893798414E-2</v>
      </c>
      <c r="AK472" s="2">
        <f t="shared" si="226"/>
        <v>5022.2751377282466</v>
      </c>
      <c r="AL472" s="2">
        <f t="shared" ref="AL472:AL493" si="237">0.001*$E$4*0.5*$E$8*$AD472*$AD472*$AD472*($AG472-$C$17)*($AG472-$C$17)*$H$7</f>
        <v>1.8159522694093564</v>
      </c>
      <c r="AM472" s="2">
        <f t="shared" si="227"/>
        <v>15541.268452046612</v>
      </c>
      <c r="AN472" s="2">
        <f t="shared" ref="AN472:AN493" si="238">0.001*$E$4*0.5*$E$8*$AD472*$AD472*$AD472*($AG472-$C$19)*($AG472-$C$19)*$H$41</f>
        <v>47.769270285914942</v>
      </c>
      <c r="AO472">
        <f t="shared" ref="AO472:AO493" si="239">P472/AD472</f>
        <v>82.738999548740296</v>
      </c>
    </row>
    <row r="473" spans="9:41" x14ac:dyDescent="0.25">
      <c r="I473">
        <v>480</v>
      </c>
      <c r="J473" s="2">
        <f t="shared" si="211"/>
        <v>5055.6602832873959</v>
      </c>
      <c r="K473" s="2">
        <f t="shared" si="212"/>
        <v>15687.09681560028</v>
      </c>
      <c r="L473" s="2">
        <f t="shared" si="213"/>
        <v>332.17142177275429</v>
      </c>
      <c r="M473" s="2">
        <f t="shared" si="214"/>
        <v>0</v>
      </c>
      <c r="N473" s="2">
        <f t="shared" si="215"/>
        <v>0</v>
      </c>
      <c r="O473">
        <v>480</v>
      </c>
      <c r="P473" s="2">
        <f t="shared" si="228"/>
        <v>20473.803932365961</v>
      </c>
      <c r="Q473" s="2">
        <f t="shared" si="229"/>
        <v>63527.714773944783</v>
      </c>
      <c r="R473" s="2">
        <f t="shared" si="230"/>
        <v>1345.187805397487</v>
      </c>
      <c r="S473" s="2">
        <f t="shared" si="216"/>
        <v>0</v>
      </c>
      <c r="T473" s="2">
        <f t="shared" si="217"/>
        <v>0</v>
      </c>
      <c r="U473" s="2">
        <f t="shared" si="218"/>
        <v>0</v>
      </c>
      <c r="V473" s="2">
        <f t="shared" si="219"/>
        <v>0</v>
      </c>
      <c r="W473" s="2">
        <f t="shared" si="231"/>
        <v>44104.743286665871</v>
      </c>
      <c r="X473" s="2">
        <f t="shared" si="220"/>
        <v>1.1021214737847898</v>
      </c>
      <c r="Y473" s="2">
        <f t="shared" si="232"/>
        <v>0</v>
      </c>
      <c r="Z473" s="2">
        <f t="shared" si="221"/>
        <v>0</v>
      </c>
      <c r="AA473" s="2">
        <f t="shared" si="233"/>
        <v>136851.63543370806</v>
      </c>
      <c r="AB473" s="2">
        <f t="shared" si="222"/>
        <v>0.355193304909728</v>
      </c>
      <c r="AC473" s="2"/>
      <c r="AD473" s="2">
        <f t="shared" si="223"/>
        <v>246.93312</v>
      </c>
      <c r="AE473" s="2">
        <f t="shared" si="224"/>
        <v>-2.1062500000000002</v>
      </c>
      <c r="AF473" s="2">
        <f t="shared" si="225"/>
        <v>0.99864931733493534</v>
      </c>
      <c r="AG473" s="2">
        <f t="shared" si="210"/>
        <v>3.5324798793973454E-2</v>
      </c>
      <c r="AH473" s="2">
        <f t="shared" si="234"/>
        <v>3.2051638257863488E-2</v>
      </c>
      <c r="AI473" s="2">
        <f t="shared" si="235"/>
        <v>0.90734099986810457</v>
      </c>
      <c r="AJ473" s="2">
        <f t="shared" si="236"/>
        <v>9.9375786041742867E-2</v>
      </c>
      <c r="AK473" s="2">
        <f t="shared" si="226"/>
        <v>5053.7956013038302</v>
      </c>
      <c r="AL473" s="2">
        <f t="shared" si="237"/>
        <v>1.864681983566197</v>
      </c>
      <c r="AM473" s="2">
        <f t="shared" si="227"/>
        <v>15638.80751008848</v>
      </c>
      <c r="AN473" s="2">
        <f t="shared" si="238"/>
        <v>48.289305511799796</v>
      </c>
      <c r="AO473">
        <f t="shared" si="239"/>
        <v>82.912344574781869</v>
      </c>
    </row>
    <row r="474" spans="9:41" x14ac:dyDescent="0.25">
      <c r="I474">
        <v>481</v>
      </c>
      <c r="J474" s="2">
        <f t="shared" si="211"/>
        <v>5087.3617433218114</v>
      </c>
      <c r="K474" s="2">
        <f t="shared" si="212"/>
        <v>15785.566300912384</v>
      </c>
      <c r="L474" s="2">
        <f t="shared" si="213"/>
        <v>332.24979306797883</v>
      </c>
      <c r="M474" s="2">
        <f t="shared" si="214"/>
        <v>0</v>
      </c>
      <c r="N474" s="2">
        <f t="shared" si="215"/>
        <v>0</v>
      </c>
      <c r="O474">
        <v>481</v>
      </c>
      <c r="P474" s="2">
        <f t="shared" si="228"/>
        <v>20559.35270117192</v>
      </c>
      <c r="Q474" s="2">
        <f t="shared" si="229"/>
        <v>63793.581337953219</v>
      </c>
      <c r="R474" s="2">
        <f t="shared" si="230"/>
        <v>1342.7078759521708</v>
      </c>
      <c r="S474" s="2">
        <f t="shared" si="216"/>
        <v>0</v>
      </c>
      <c r="T474" s="2">
        <f t="shared" si="217"/>
        <v>0</v>
      </c>
      <c r="U474" s="2">
        <f t="shared" si="218"/>
        <v>0</v>
      </c>
      <c r="V474" s="2">
        <f t="shared" si="219"/>
        <v>0</v>
      </c>
      <c r="W474" s="2">
        <f t="shared" si="231"/>
        <v>44381.301575452082</v>
      </c>
      <c r="X474" s="2">
        <f t="shared" si="220"/>
        <v>1.097535476524695</v>
      </c>
      <c r="Y474" s="2">
        <f t="shared" si="232"/>
        <v>0</v>
      </c>
      <c r="Z474" s="2">
        <f t="shared" si="221"/>
        <v>0</v>
      </c>
      <c r="AA474" s="2">
        <f t="shared" si="233"/>
        <v>137710.66692077558</v>
      </c>
      <c r="AB474" s="2">
        <f t="shared" si="222"/>
        <v>0.35371299887337487</v>
      </c>
      <c r="AC474" s="2"/>
      <c r="AD474" s="2">
        <f t="shared" si="223"/>
        <v>247.447564</v>
      </c>
      <c r="AE474" s="2">
        <f t="shared" si="224"/>
        <v>-2.1078855122514168</v>
      </c>
      <c r="AF474" s="2">
        <f t="shared" si="225"/>
        <v>0.99864721984539828</v>
      </c>
      <c r="AG474" s="2">
        <f t="shared" si="210"/>
        <v>3.517807081630648E-2</v>
      </c>
      <c r="AH474" s="2">
        <f t="shared" si="234"/>
        <v>3.2051875833386749E-2</v>
      </c>
      <c r="AI474" s="2">
        <f t="shared" si="235"/>
        <v>0.91113227899152982</v>
      </c>
      <c r="AJ474" s="2">
        <f t="shared" si="236"/>
        <v>9.9376829036370046E-2</v>
      </c>
      <c r="AK474" s="2">
        <f t="shared" si="226"/>
        <v>5085.4476741398639</v>
      </c>
      <c r="AL474" s="2">
        <f t="shared" si="237"/>
        <v>1.9140691819473079</v>
      </c>
      <c r="AM474" s="2">
        <f t="shared" si="227"/>
        <v>15736.753828742589</v>
      </c>
      <c r="AN474" s="2">
        <f t="shared" si="238"/>
        <v>48.812472169794297</v>
      </c>
      <c r="AO474">
        <f t="shared" si="239"/>
        <v>83.085694475343146</v>
      </c>
    </row>
    <row r="475" spans="9:41" x14ac:dyDescent="0.25">
      <c r="I475">
        <v>482</v>
      </c>
      <c r="J475" s="2">
        <f t="shared" si="211"/>
        <v>5119.1957448774892</v>
      </c>
      <c r="K475" s="2">
        <f t="shared" si="212"/>
        <v>15884.447032213422</v>
      </c>
      <c r="L475" s="2">
        <f t="shared" si="213"/>
        <v>332.32780731885327</v>
      </c>
      <c r="M475" s="2">
        <f t="shared" si="214"/>
        <v>0</v>
      </c>
      <c r="N475" s="2">
        <f t="shared" si="215"/>
        <v>0</v>
      </c>
      <c r="O475">
        <v>482</v>
      </c>
      <c r="P475" s="2">
        <f t="shared" si="228"/>
        <v>20645.081019337002</v>
      </c>
      <c r="Q475" s="2">
        <f t="shared" si="229"/>
        <v>64060.003225225621</v>
      </c>
      <c r="R475" s="2">
        <f t="shared" si="230"/>
        <v>1340.2367967549822</v>
      </c>
      <c r="S475" s="2">
        <f t="shared" si="216"/>
        <v>0</v>
      </c>
      <c r="T475" s="2">
        <f t="shared" si="217"/>
        <v>0</v>
      </c>
      <c r="U475" s="2">
        <f t="shared" si="218"/>
        <v>0</v>
      </c>
      <c r="V475" s="2">
        <f t="shared" si="219"/>
        <v>0</v>
      </c>
      <c r="W475" s="2">
        <f t="shared" si="231"/>
        <v>44659.016134525969</v>
      </c>
      <c r="X475" s="2">
        <f t="shared" si="220"/>
        <v>1.0929779807008304</v>
      </c>
      <c r="Y475" s="2">
        <f t="shared" si="232"/>
        <v>0</v>
      </c>
      <c r="Z475" s="2">
        <f t="shared" si="221"/>
        <v>0</v>
      </c>
      <c r="AA475" s="2">
        <f t="shared" si="233"/>
        <v>138573.28604976385</v>
      </c>
      <c r="AB475" s="2">
        <f t="shared" si="222"/>
        <v>0.35224192675398552</v>
      </c>
      <c r="AC475" s="2"/>
      <c r="AD475" s="2">
        <f t="shared" si="223"/>
        <v>247.962008</v>
      </c>
      <c r="AE475" s="2">
        <f t="shared" si="224"/>
        <v>-2.1095108555293471</v>
      </c>
      <c r="AF475" s="2">
        <f t="shared" si="225"/>
        <v>0.99864513378721598</v>
      </c>
      <c r="AG475" s="2">
        <f t="shared" si="210"/>
        <v>3.5032255135635938E-2</v>
      </c>
      <c r="AH475" s="2">
        <f t="shared" si="234"/>
        <v>3.2052114273311193E-2</v>
      </c>
      <c r="AI475" s="2">
        <f t="shared" si="235"/>
        <v>0.91493151523399219</v>
      </c>
      <c r="AJ475" s="2">
        <f t="shared" si="236"/>
        <v>9.9377867887618418E-2</v>
      </c>
      <c r="AK475" s="2">
        <f t="shared" si="226"/>
        <v>5117.2316304223086</v>
      </c>
      <c r="AL475" s="2">
        <f t="shared" si="237"/>
        <v>1.9641144551803649</v>
      </c>
      <c r="AM475" s="2">
        <f t="shared" si="227"/>
        <v>15835.108256468548</v>
      </c>
      <c r="AN475" s="2">
        <f t="shared" si="238"/>
        <v>49.3387757448738</v>
      </c>
      <c r="AO475">
        <f t="shared" si="239"/>
        <v>83.259049181990022</v>
      </c>
    </row>
    <row r="476" spans="9:41" x14ac:dyDescent="0.25">
      <c r="I476">
        <v>483</v>
      </c>
      <c r="J476" s="2">
        <f t="shared" si="211"/>
        <v>5151.162562735849</v>
      </c>
      <c r="K476" s="2">
        <f t="shared" si="212"/>
        <v>15983.739863454424</v>
      </c>
      <c r="L476" s="2">
        <f t="shared" si="213"/>
        <v>332.40546669092129</v>
      </c>
      <c r="M476" s="2">
        <f t="shared" si="214"/>
        <v>0</v>
      </c>
      <c r="N476" s="2">
        <f t="shared" si="215"/>
        <v>0</v>
      </c>
      <c r="O476">
        <v>483</v>
      </c>
      <c r="P476" s="2">
        <f t="shared" si="228"/>
        <v>20730.988877512824</v>
      </c>
      <c r="Q476" s="2">
        <f t="shared" si="229"/>
        <v>64326.980423297515</v>
      </c>
      <c r="R476" s="2">
        <f t="shared" si="230"/>
        <v>1337.7745215507234</v>
      </c>
      <c r="S476" s="2">
        <f t="shared" si="216"/>
        <v>0</v>
      </c>
      <c r="T476" s="2">
        <f t="shared" si="217"/>
        <v>0</v>
      </c>
      <c r="U476" s="2">
        <f t="shared" si="218"/>
        <v>0</v>
      </c>
      <c r="V476" s="2">
        <f t="shared" si="219"/>
        <v>0</v>
      </c>
      <c r="W476" s="2">
        <f t="shared" si="231"/>
        <v>44937.889361035122</v>
      </c>
      <c r="X476" s="2">
        <f t="shared" si="220"/>
        <v>1.0884487516365482</v>
      </c>
      <c r="Y476" s="2">
        <f t="shared" si="232"/>
        <v>0</v>
      </c>
      <c r="Z476" s="2">
        <f t="shared" si="221"/>
        <v>0</v>
      </c>
      <c r="AA476" s="2">
        <f t="shared" si="233"/>
        <v>139439.50027040034</v>
      </c>
      <c r="AB476" s="2">
        <f t="shared" si="222"/>
        <v>0.35078001198619446</v>
      </c>
      <c r="AC476" s="2"/>
      <c r="AD476" s="2">
        <f t="shared" si="223"/>
        <v>248.47645199999999</v>
      </c>
      <c r="AE476" s="2">
        <f t="shared" si="224"/>
        <v>-2.1111261139616526</v>
      </c>
      <c r="AF476" s="2">
        <f t="shared" si="225"/>
        <v>0.99864305908242124</v>
      </c>
      <c r="AG476" s="2">
        <f t="shared" si="210"/>
        <v>3.48873442045338E-2</v>
      </c>
      <c r="AH476" s="2">
        <f t="shared" si="234"/>
        <v>3.2052353546346182E-2</v>
      </c>
      <c r="AI476" s="2">
        <f t="shared" si="235"/>
        <v>0.91873870818119785</v>
      </c>
      <c r="AJ476" s="2">
        <f t="shared" si="236"/>
        <v>9.9378902605626693E-2</v>
      </c>
      <c r="AK476" s="2">
        <f t="shared" si="226"/>
        <v>5149.1477443371214</v>
      </c>
      <c r="AL476" s="2">
        <f t="shared" si="237"/>
        <v>2.0148183987273325</v>
      </c>
      <c r="AM476" s="2">
        <f t="shared" si="227"/>
        <v>15933.871641725966</v>
      </c>
      <c r="AN476" s="2">
        <f t="shared" si="238"/>
        <v>49.868221728459439</v>
      </c>
      <c r="AO476">
        <f t="shared" si="239"/>
        <v>83.432408627248208</v>
      </c>
    </row>
    <row r="477" spans="9:41" x14ac:dyDescent="0.25">
      <c r="I477">
        <v>484</v>
      </c>
      <c r="J477" s="2">
        <f t="shared" si="211"/>
        <v>5183.2624716830978</v>
      </c>
      <c r="K477" s="2">
        <f t="shared" si="212"/>
        <v>16083.445648592804</v>
      </c>
      <c r="L477" s="2">
        <f t="shared" si="213"/>
        <v>332.48277333333334</v>
      </c>
      <c r="M477" s="2">
        <f t="shared" si="214"/>
        <v>0</v>
      </c>
      <c r="N477" s="2">
        <f t="shared" si="215"/>
        <v>0</v>
      </c>
      <c r="O477">
        <v>484</v>
      </c>
      <c r="P477" s="2">
        <f t="shared" si="228"/>
        <v>20817.076266447501</v>
      </c>
      <c r="Q477" s="2">
        <f t="shared" si="229"/>
        <v>64594.51291983304</v>
      </c>
      <c r="R477" s="2">
        <f t="shared" si="230"/>
        <v>1335.3210044006321</v>
      </c>
      <c r="S477" s="2">
        <f t="shared" si="216"/>
        <v>0</v>
      </c>
      <c r="T477" s="2">
        <f t="shared" si="217"/>
        <v>0</v>
      </c>
      <c r="U477" s="2">
        <f t="shared" si="218"/>
        <v>0</v>
      </c>
      <c r="V477" s="2">
        <f t="shared" si="219"/>
        <v>0</v>
      </c>
      <c r="W477" s="2">
        <f t="shared" si="231"/>
        <v>45217.923652168931</v>
      </c>
      <c r="X477" s="2">
        <f t="shared" si="220"/>
        <v>1.0839475570490729</v>
      </c>
      <c r="Y477" s="2">
        <f t="shared" si="232"/>
        <v>0</v>
      </c>
      <c r="Z477" s="2">
        <f t="shared" si="221"/>
        <v>0</v>
      </c>
      <c r="AA477" s="2">
        <f t="shared" si="233"/>
        <v>140309.31703246813</v>
      </c>
      <c r="AB477" s="2">
        <f t="shared" si="222"/>
        <v>0.349327178794962</v>
      </c>
      <c r="AC477" s="2"/>
      <c r="AD477" s="2">
        <f t="shared" si="223"/>
        <v>248.99089599999999</v>
      </c>
      <c r="AE477" s="2">
        <f t="shared" si="224"/>
        <v>-2.1127313708080049</v>
      </c>
      <c r="AF477" s="2">
        <f t="shared" si="225"/>
        <v>0.99864099565364706</v>
      </c>
      <c r="AG477" s="2">
        <f t="shared" si="210"/>
        <v>3.4743330553460683E-2</v>
      </c>
      <c r="AH477" s="2">
        <f t="shared" si="234"/>
        <v>3.2052593621822029E-2</v>
      </c>
      <c r="AI477" s="2">
        <f t="shared" si="235"/>
        <v>0.92255385742312956</v>
      </c>
      <c r="AJ477" s="2">
        <f t="shared" si="236"/>
        <v>9.9379933200726953E-2</v>
      </c>
      <c r="AK477" s="2">
        <f t="shared" si="226"/>
        <v>5181.1962900702629</v>
      </c>
      <c r="AL477" s="2">
        <f t="shared" si="237"/>
        <v>2.0661816128345265</v>
      </c>
      <c r="AM477" s="2">
        <f t="shared" si="227"/>
        <v>16033.044832974452</v>
      </c>
      <c r="AN477" s="2">
        <f t="shared" si="238"/>
        <v>50.400815618351459</v>
      </c>
      <c r="AO477">
        <f t="shared" si="239"/>
        <v>83.60577274458862</v>
      </c>
    </row>
    <row r="478" spans="9:41" x14ac:dyDescent="0.25">
      <c r="I478">
        <v>485</v>
      </c>
      <c r="J478" s="2">
        <f t="shared" si="211"/>
        <v>5215.4957465101779</v>
      </c>
      <c r="K478" s="2">
        <f t="shared" si="212"/>
        <v>16183.565241592287</v>
      </c>
      <c r="L478" s="2">
        <f t="shared" si="213"/>
        <v>332.55972937899531</v>
      </c>
      <c r="M478" s="2">
        <f t="shared" si="214"/>
        <v>0</v>
      </c>
      <c r="N478" s="2">
        <f t="shared" si="215"/>
        <v>0</v>
      </c>
      <c r="O478">
        <v>485</v>
      </c>
      <c r="P478" s="2">
        <f t="shared" si="228"/>
        <v>20903.343176984417</v>
      </c>
      <c r="Q478" s="2">
        <f t="shared" si="229"/>
        <v>64862.600702623378</v>
      </c>
      <c r="R478" s="2">
        <f t="shared" si="230"/>
        <v>1332.8761996797155</v>
      </c>
      <c r="S478" s="2">
        <f t="shared" si="216"/>
        <v>0</v>
      </c>
      <c r="T478" s="2">
        <f t="shared" si="217"/>
        <v>0</v>
      </c>
      <c r="U478" s="2">
        <f t="shared" si="218"/>
        <v>0</v>
      </c>
      <c r="V478" s="2">
        <f t="shared" si="219"/>
        <v>0</v>
      </c>
      <c r="W478" s="2">
        <f t="shared" si="231"/>
        <v>45499.121405158083</v>
      </c>
      <c r="X478" s="2">
        <f t="shared" si="220"/>
        <v>1.0794741670205523</v>
      </c>
      <c r="Y478" s="2">
        <f t="shared" si="232"/>
        <v>0</v>
      </c>
      <c r="Z478" s="2">
        <f t="shared" si="221"/>
        <v>0</v>
      </c>
      <c r="AA478" s="2">
        <f t="shared" si="233"/>
        <v>141182.74378580533</v>
      </c>
      <c r="AB478" s="2">
        <f t="shared" si="222"/>
        <v>0.34788335218583627</v>
      </c>
      <c r="AC478" s="2"/>
      <c r="AD478" s="2">
        <f t="shared" si="223"/>
        <v>249.50534000000002</v>
      </c>
      <c r="AE478" s="2">
        <f t="shared" si="224"/>
        <v>-2.1143267084706134</v>
      </c>
      <c r="AF478" s="2">
        <f t="shared" si="225"/>
        <v>0.99863894342412041</v>
      </c>
      <c r="AG478" s="2">
        <f t="shared" si="210"/>
        <v>3.4600206789803301E-2</v>
      </c>
      <c r="AH478" s="2">
        <f t="shared" si="234"/>
        <v>3.2052834469678E-2</v>
      </c>
      <c r="AI478" s="2">
        <f t="shared" si="235"/>
        <v>0.92637696255399227</v>
      </c>
      <c r="AJ478" s="2">
        <f t="shared" si="236"/>
        <v>9.9380959683438019E-2</v>
      </c>
      <c r="AK478" s="2">
        <f t="shared" si="226"/>
        <v>5213.3775418076948</v>
      </c>
      <c r="AL478" s="2">
        <f t="shared" si="237"/>
        <v>2.1182047024832875</v>
      </c>
      <c r="AM478" s="2">
        <f t="shared" si="227"/>
        <v>16132.628678673624</v>
      </c>
      <c r="AN478" s="2">
        <f t="shared" si="238"/>
        <v>50.936562918663526</v>
      </c>
      <c r="AO478">
        <f t="shared" si="239"/>
        <v>83.779141468412718</v>
      </c>
    </row>
    <row r="479" spans="9:41" x14ac:dyDescent="0.25">
      <c r="I479">
        <v>486</v>
      </c>
      <c r="J479" s="2">
        <f t="shared" si="211"/>
        <v>5247.8626620127116</v>
      </c>
      <c r="K479" s="2">
        <f t="shared" si="212"/>
        <v>16284.099496422834</v>
      </c>
      <c r="L479" s="2">
        <f t="shared" si="213"/>
        <v>332.63633694471577</v>
      </c>
      <c r="M479" s="2">
        <f t="shared" si="214"/>
        <v>0</v>
      </c>
      <c r="N479" s="2">
        <f t="shared" si="215"/>
        <v>0</v>
      </c>
      <c r="O479">
        <v>486</v>
      </c>
      <c r="P479" s="2">
        <f t="shared" si="228"/>
        <v>20989.789600061053</v>
      </c>
      <c r="Q479" s="2">
        <f t="shared" si="229"/>
        <v>65131.243759585173</v>
      </c>
      <c r="R479" s="2">
        <f t="shared" si="230"/>
        <v>1330.4400620741108</v>
      </c>
      <c r="S479" s="2">
        <f t="shared" si="216"/>
        <v>0</v>
      </c>
      <c r="T479" s="2">
        <f t="shared" si="217"/>
        <v>0</v>
      </c>
      <c r="U479" s="2">
        <f t="shared" si="218"/>
        <v>0</v>
      </c>
      <c r="V479" s="2">
        <f t="shared" si="219"/>
        <v>0</v>
      </c>
      <c r="W479" s="2">
        <f t="shared" si="231"/>
        <v>45781.485017274084</v>
      </c>
      <c r="X479" s="2">
        <f t="shared" si="220"/>
        <v>1.0750283539695111</v>
      </c>
      <c r="Y479" s="2">
        <f t="shared" si="232"/>
        <v>0</v>
      </c>
      <c r="Z479" s="2">
        <f t="shared" si="221"/>
        <v>0</v>
      </c>
      <c r="AA479" s="2">
        <f t="shared" si="233"/>
        <v>142059.78798030457</v>
      </c>
      <c r="AB479" s="2">
        <f t="shared" si="222"/>
        <v>0.34644845793535506</v>
      </c>
      <c r="AC479" s="2"/>
      <c r="AD479" s="2">
        <f t="shared" si="223"/>
        <v>250.01978400000002</v>
      </c>
      <c r="AE479" s="2">
        <f t="shared" si="224"/>
        <v>-2.1159122085048012</v>
      </c>
      <c r="AF479" s="2">
        <f t="shared" si="225"/>
        <v>0.99863690231765989</v>
      </c>
      <c r="AG479" s="2">
        <f t="shared" si="210"/>
        <v>3.445796559692578E-2</v>
      </c>
      <c r="AH479" s="2">
        <f t="shared" si="234"/>
        <v>3.205307606045063E-2</v>
      </c>
      <c r="AI479" s="2">
        <f t="shared" si="235"/>
        <v>0.93020802317216011</v>
      </c>
      <c r="AJ479" s="2">
        <f t="shared" si="236"/>
        <v>9.938198206445889E-2</v>
      </c>
      <c r="AK479" s="2">
        <f t="shared" si="226"/>
        <v>5245.6917737353706</v>
      </c>
      <c r="AL479" s="2">
        <f t="shared" si="237"/>
        <v>2.1708882773412488</v>
      </c>
      <c r="AM479" s="2">
        <f t="shared" si="227"/>
        <v>16232.624027283076</v>
      </c>
      <c r="AN479" s="2">
        <f t="shared" si="238"/>
        <v>51.475469139757564</v>
      </c>
      <c r="AO479">
        <f t="shared" si="239"/>
        <v>83.952514734038218</v>
      </c>
    </row>
    <row r="480" spans="9:41" x14ac:dyDescent="0.25">
      <c r="I480">
        <v>487</v>
      </c>
      <c r="J480" s="2">
        <f t="shared" si="211"/>
        <v>5280.3634929909649</v>
      </c>
      <c r="K480" s="2">
        <f t="shared" si="212"/>
        <v>16385.049267060596</v>
      </c>
      <c r="L480" s="2">
        <f t="shared" si="213"/>
        <v>332.7125981313514</v>
      </c>
      <c r="M480" s="2">
        <f t="shared" si="214"/>
        <v>0</v>
      </c>
      <c r="N480" s="2">
        <f t="shared" si="215"/>
        <v>0</v>
      </c>
      <c r="O480">
        <v>487</v>
      </c>
      <c r="P480" s="2">
        <f t="shared" si="228"/>
        <v>21076.415526707849</v>
      </c>
      <c r="Q480" s="2">
        <f t="shared" si="229"/>
        <v>65400.442078758977</v>
      </c>
      <c r="R480" s="2">
        <f t="shared" si="230"/>
        <v>1328.0125465784715</v>
      </c>
      <c r="S480" s="2">
        <f t="shared" si="216"/>
        <v>0</v>
      </c>
      <c r="T480" s="2">
        <f t="shared" si="217"/>
        <v>0</v>
      </c>
      <c r="U480" s="2">
        <f t="shared" si="218"/>
        <v>0</v>
      </c>
      <c r="V480" s="2">
        <f t="shared" si="219"/>
        <v>0</v>
      </c>
      <c r="W480" s="2">
        <f t="shared" si="231"/>
        <v>46065.016885828976</v>
      </c>
      <c r="X480" s="2">
        <f t="shared" si="220"/>
        <v>1.0706098926226952</v>
      </c>
      <c r="Y480" s="2">
        <f t="shared" si="232"/>
        <v>0</v>
      </c>
      <c r="Z480" s="2">
        <f t="shared" si="221"/>
        <v>0</v>
      </c>
      <c r="AA480" s="2">
        <f t="shared" si="233"/>
        <v>142940.45706591237</v>
      </c>
      <c r="AB480" s="2">
        <f t="shared" si="222"/>
        <v>0.34502242258158411</v>
      </c>
      <c r="AC480" s="2"/>
      <c r="AD480" s="2">
        <f t="shared" si="223"/>
        <v>250.53422800000001</v>
      </c>
      <c r="AE480" s="2">
        <f t="shared" si="224"/>
        <v>-2.1174879516294287</v>
      </c>
      <c r="AF480" s="2">
        <f t="shared" si="225"/>
        <v>0.99863487225867009</v>
      </c>
      <c r="AG480" s="2">
        <f t="shared" si="210"/>
        <v>3.4316599733234462E-2</v>
      </c>
      <c r="AH480" s="2">
        <f t="shared" si="234"/>
        <v>3.2053318365262234E-2</v>
      </c>
      <c r="AI480" s="2">
        <f t="shared" si="235"/>
        <v>0.93404703888012786</v>
      </c>
      <c r="AJ480" s="2">
        <f t="shared" si="236"/>
        <v>9.9383000354662437E-2</v>
      </c>
      <c r="AK480" s="2">
        <f t="shared" si="226"/>
        <v>5278.139260039251</v>
      </c>
      <c r="AL480" s="2">
        <f t="shared" si="237"/>
        <v>2.2242329517142538</v>
      </c>
      <c r="AM480" s="2">
        <f t="shared" si="227"/>
        <v>16333.031727262418</v>
      </c>
      <c r="AN480" s="2">
        <f t="shared" si="238"/>
        <v>52.017539798179868</v>
      </c>
      <c r="AO480">
        <f t="shared" si="239"/>
        <v>84.125892477685113</v>
      </c>
    </row>
    <row r="481" spans="9:41" x14ac:dyDescent="0.25">
      <c r="I481">
        <v>488</v>
      </c>
      <c r="J481" s="2">
        <f t="shared" si="211"/>
        <v>5312.998514249799</v>
      </c>
      <c r="K481" s="2">
        <f t="shared" si="212"/>
        <v>16486.415407487864</v>
      </c>
      <c r="L481" s="2">
        <f t="shared" si="213"/>
        <v>332.78851502395122</v>
      </c>
      <c r="M481" s="2">
        <f t="shared" si="214"/>
        <v>0</v>
      </c>
      <c r="N481" s="2">
        <f t="shared" si="215"/>
        <v>0</v>
      </c>
      <c r="O481">
        <v>488</v>
      </c>
      <c r="P481" s="2">
        <f t="shared" si="228"/>
        <v>21163.220948047074</v>
      </c>
      <c r="Q481" s="2">
        <f t="shared" si="229"/>
        <v>65670.195648307839</v>
      </c>
      <c r="R481" s="2">
        <f t="shared" si="230"/>
        <v>1325.593608493381</v>
      </c>
      <c r="S481" s="2">
        <f t="shared" si="216"/>
        <v>0</v>
      </c>
      <c r="T481" s="2">
        <f t="shared" si="217"/>
        <v>0</v>
      </c>
      <c r="U481" s="2">
        <f t="shared" si="218"/>
        <v>0</v>
      </c>
      <c r="V481" s="2">
        <f t="shared" si="219"/>
        <v>0</v>
      </c>
      <c r="W481" s="2">
        <f t="shared" si="231"/>
        <v>46349.719408174846</v>
      </c>
      <c r="X481" s="2">
        <f t="shared" si="220"/>
        <v>1.0662185599873089</v>
      </c>
      <c r="Y481" s="2">
        <f t="shared" si="232"/>
        <v>0</v>
      </c>
      <c r="Z481" s="2">
        <f t="shared" si="221"/>
        <v>0</v>
      </c>
      <c r="AA481" s="2">
        <f t="shared" si="233"/>
        <v>143824.75849262881</v>
      </c>
      <c r="AB481" s="2">
        <f t="shared" si="222"/>
        <v>0.34360517341478991</v>
      </c>
      <c r="AC481" s="2"/>
      <c r="AD481" s="2">
        <f t="shared" si="223"/>
        <v>251.04867200000001</v>
      </c>
      <c r="AE481" s="2">
        <f t="shared" si="224"/>
        <v>-2.1190540177371675</v>
      </c>
      <c r="AF481" s="2">
        <f t="shared" si="225"/>
        <v>0.99863285317213679</v>
      </c>
      <c r="AG481" s="2">
        <f t="shared" si="210"/>
        <v>3.4176102031256227E-2</v>
      </c>
      <c r="AH481" s="2">
        <f t="shared" si="234"/>
        <v>3.2053561355809661E-2</v>
      </c>
      <c r="AI481" s="2">
        <f t="shared" si="235"/>
        <v>0.93789400928445943</v>
      </c>
      <c r="AJ481" s="2">
        <f t="shared" si="236"/>
        <v>9.9384014565089177E-2</v>
      </c>
      <c r="AK481" s="2">
        <f t="shared" si="226"/>
        <v>5310.7202749053004</v>
      </c>
      <c r="AL481" s="2">
        <f t="shared" si="237"/>
        <v>2.278239344498826</v>
      </c>
      <c r="AM481" s="2">
        <f t="shared" si="227"/>
        <v>16433.852627071268</v>
      </c>
      <c r="AN481" s="2">
        <f t="shared" si="238"/>
        <v>52.562780416597668</v>
      </c>
      <c r="AO481">
        <f t="shared" si="239"/>
        <v>84.299274636462016</v>
      </c>
    </row>
    <row r="482" spans="9:41" x14ac:dyDescent="0.25">
      <c r="I482">
        <v>489</v>
      </c>
      <c r="J482" s="2">
        <f t="shared" si="211"/>
        <v>5345.7680005986085</v>
      </c>
      <c r="K482" s="2">
        <f t="shared" si="212"/>
        <v>16588.198771692965</v>
      </c>
      <c r="L482" s="2">
        <f t="shared" si="213"/>
        <v>332.86408969189893</v>
      </c>
      <c r="M482" s="2">
        <f t="shared" si="214"/>
        <v>0</v>
      </c>
      <c r="N482" s="2">
        <f t="shared" si="215"/>
        <v>0</v>
      </c>
      <c r="O482">
        <v>489</v>
      </c>
      <c r="P482" s="2">
        <f t="shared" si="228"/>
        <v>21250.205855291631</v>
      </c>
      <c r="Q482" s="2">
        <f t="shared" si="229"/>
        <v>65940.504456515657</v>
      </c>
      <c r="R482" s="2">
        <f t="shared" si="230"/>
        <v>1323.1832034227898</v>
      </c>
      <c r="S482" s="2">
        <f t="shared" si="216"/>
        <v>0</v>
      </c>
      <c r="T482" s="2">
        <f t="shared" si="217"/>
        <v>0</v>
      </c>
      <c r="U482" s="2">
        <f t="shared" si="218"/>
        <v>0</v>
      </c>
      <c r="V482" s="2">
        <f t="shared" si="219"/>
        <v>0</v>
      </c>
      <c r="W482" s="2">
        <f t="shared" si="231"/>
        <v>46635.594981703362</v>
      </c>
      <c r="X482" s="2">
        <f t="shared" si="220"/>
        <v>1.0618541353236377</v>
      </c>
      <c r="Y482" s="2">
        <f t="shared" si="232"/>
        <v>0</v>
      </c>
      <c r="Z482" s="2">
        <f t="shared" si="221"/>
        <v>0</v>
      </c>
      <c r="AA482" s="2">
        <f t="shared" si="233"/>
        <v>144712.69971050674</v>
      </c>
      <c r="AB482" s="2">
        <f t="shared" si="222"/>
        <v>0.34219663846824516</v>
      </c>
      <c r="AC482" s="2"/>
      <c r="AD482" s="2">
        <f t="shared" si="223"/>
        <v>251.56311600000001</v>
      </c>
      <c r="AE482" s="2">
        <f t="shared" si="224"/>
        <v>-2.120610485904626</v>
      </c>
      <c r="AF482" s="2">
        <f t="shared" si="225"/>
        <v>0.99863084498362376</v>
      </c>
      <c r="AG482" s="2">
        <f t="shared" si="210"/>
        <v>3.403646539673004E-2</v>
      </c>
      <c r="AH482" s="2">
        <f t="shared" si="234"/>
        <v>3.2053805004353272E-2</v>
      </c>
      <c r="AI482" s="2">
        <f t="shared" si="235"/>
        <v>0.94174893399573611</v>
      </c>
      <c r="AJ482" s="2">
        <f t="shared" si="236"/>
        <v>9.93850247069413E-2</v>
      </c>
      <c r="AK482" s="2">
        <f t="shared" si="226"/>
        <v>5343.4350925194731</v>
      </c>
      <c r="AL482" s="2">
        <f t="shared" si="237"/>
        <v>2.3329080791352048</v>
      </c>
      <c r="AM482" s="2">
        <f t="shared" si="227"/>
        <v>16535.087575169229</v>
      </c>
      <c r="AN482" s="2">
        <f t="shared" si="238"/>
        <v>53.111196523736446</v>
      </c>
      <c r="AO482">
        <f t="shared" si="239"/>
        <v>84.472661148352259</v>
      </c>
    </row>
    <row r="483" spans="9:41" x14ac:dyDescent="0.25">
      <c r="I483">
        <v>490</v>
      </c>
      <c r="J483" s="2">
        <f t="shared" si="211"/>
        <v>5378.6722268512904</v>
      </c>
      <c r="K483" s="2">
        <f t="shared" si="212"/>
        <v>16690.400213670229</v>
      </c>
      <c r="L483" s="2">
        <f t="shared" si="213"/>
        <v>332.93932418905388</v>
      </c>
      <c r="M483" s="2">
        <f t="shared" si="214"/>
        <v>0</v>
      </c>
      <c r="N483" s="2">
        <f t="shared" si="215"/>
        <v>0</v>
      </c>
      <c r="O483">
        <v>490</v>
      </c>
      <c r="P483" s="2">
        <f t="shared" si="228"/>
        <v>21337.370239744028</v>
      </c>
      <c r="Q483" s="2">
        <f t="shared" si="229"/>
        <v>66211.368491785746</v>
      </c>
      <c r="R483" s="2">
        <f t="shared" si="230"/>
        <v>1320.7812872714803</v>
      </c>
      <c r="S483" s="2">
        <f t="shared" si="216"/>
        <v>0</v>
      </c>
      <c r="T483" s="2">
        <f t="shared" si="217"/>
        <v>0</v>
      </c>
      <c r="U483" s="2">
        <f t="shared" si="218"/>
        <v>0</v>
      </c>
      <c r="V483" s="2">
        <f t="shared" si="219"/>
        <v>0</v>
      </c>
      <c r="W483" s="2">
        <f t="shared" si="231"/>
        <v>46922.646003845468</v>
      </c>
      <c r="X483" s="2">
        <f t="shared" si="220"/>
        <v>1.0575164001180444</v>
      </c>
      <c r="Y483" s="2">
        <f t="shared" si="232"/>
        <v>0</v>
      </c>
      <c r="Z483" s="2">
        <f t="shared" si="221"/>
        <v>0</v>
      </c>
      <c r="AA483" s="2">
        <f t="shared" si="233"/>
        <v>145604.28816965126</v>
      </c>
      <c r="AB483" s="2">
        <f t="shared" si="222"/>
        <v>0.34079674650916464</v>
      </c>
      <c r="AC483" s="2"/>
      <c r="AD483" s="2">
        <f t="shared" si="223"/>
        <v>252.07756000000001</v>
      </c>
      <c r="AE483" s="2">
        <f t="shared" si="224"/>
        <v>-2.1221574344023324</v>
      </c>
      <c r="AF483" s="2">
        <f t="shared" si="225"/>
        <v>0.99862884761926773</v>
      </c>
      <c r="AG483" s="2">
        <f t="shared" si="210"/>
        <v>3.3897682807711306E-2</v>
      </c>
      <c r="AH483" s="2">
        <f t="shared" si="234"/>
        <v>3.205404928370615E-2</v>
      </c>
      <c r="AI483" s="2">
        <f t="shared" si="235"/>
        <v>0.94561181262850946</v>
      </c>
      <c r="AJ483" s="2">
        <f t="shared" si="236"/>
        <v>9.9386030791576735E-2</v>
      </c>
      <c r="AK483" s="2">
        <f t="shared" si="226"/>
        <v>5376.283987067729</v>
      </c>
      <c r="AL483" s="2">
        <f t="shared" si="237"/>
        <v>2.3882397835610116</v>
      </c>
      <c r="AM483" s="2">
        <f t="shared" si="227"/>
        <v>16636.73742001591</v>
      </c>
      <c r="AN483" s="2">
        <f t="shared" si="238"/>
        <v>53.662793654318193</v>
      </c>
      <c r="AO483">
        <f t="shared" si="239"/>
        <v>84.64605195220085</v>
      </c>
    </row>
    <row r="484" spans="9:41" x14ac:dyDescent="0.25">
      <c r="I484">
        <v>491</v>
      </c>
      <c r="J484" s="2">
        <f t="shared" si="211"/>
        <v>5411.7114678261951</v>
      </c>
      <c r="K484" s="2">
        <f t="shared" si="212"/>
        <v>16793.020587419927</v>
      </c>
      <c r="L484" s="2">
        <f t="shared" si="213"/>
        <v>333.01422055389099</v>
      </c>
      <c r="M484" s="2">
        <f t="shared" si="214"/>
        <v>0</v>
      </c>
      <c r="N484" s="2">
        <f t="shared" si="215"/>
        <v>0</v>
      </c>
      <c r="O484">
        <v>491</v>
      </c>
      <c r="P484" s="2">
        <f t="shared" si="228"/>
        <v>21424.714092795253</v>
      </c>
      <c r="Q484" s="2">
        <f t="shared" si="229"/>
        <v>66482.787742639412</v>
      </c>
      <c r="R484" s="2">
        <f t="shared" si="230"/>
        <v>1318.387816242556</v>
      </c>
      <c r="S484" s="2">
        <f t="shared" si="216"/>
        <v>0</v>
      </c>
      <c r="T484" s="2">
        <f t="shared" si="217"/>
        <v>0</v>
      </c>
      <c r="U484" s="2">
        <f t="shared" si="218"/>
        <v>0</v>
      </c>
      <c r="V484" s="2">
        <f t="shared" si="219"/>
        <v>0</v>
      </c>
      <c r="W484" s="2">
        <f t="shared" si="231"/>
        <v>47210.874872070963</v>
      </c>
      <c r="X484" s="2">
        <f t="shared" si="220"/>
        <v>1.0532051380563381</v>
      </c>
      <c r="Y484" s="2">
        <f t="shared" si="232"/>
        <v>0</v>
      </c>
      <c r="Z484" s="2">
        <f t="shared" si="221"/>
        <v>0</v>
      </c>
      <c r="AA484" s="2">
        <f t="shared" si="233"/>
        <v>146499.53132021931</v>
      </c>
      <c r="AB484" s="2">
        <f t="shared" si="222"/>
        <v>0.33940542702976861</v>
      </c>
      <c r="AC484" s="2"/>
      <c r="AD484" s="2">
        <f t="shared" si="223"/>
        <v>252.592004</v>
      </c>
      <c r="AE484" s="2">
        <f t="shared" si="224"/>
        <v>-2.1236949407045764</v>
      </c>
      <c r="AF484" s="2">
        <f t="shared" si="225"/>
        <v>0.99862686100577369</v>
      </c>
      <c r="AG484" s="2">
        <f t="shared" si="210"/>
        <v>3.3759747313689102E-2</v>
      </c>
      <c r="AH484" s="2">
        <f t="shared" si="234"/>
        <v>3.205429416722351E-2</v>
      </c>
      <c r="AI484" s="2">
        <f t="shared" si="235"/>
        <v>0.94948264480125255</v>
      </c>
      <c r="AJ484" s="2">
        <f t="shared" si="236"/>
        <v>9.938703283050343E-2</v>
      </c>
      <c r="AK484" s="2">
        <f t="shared" si="226"/>
        <v>5409.2672327360297</v>
      </c>
      <c r="AL484" s="2">
        <f t="shared" si="237"/>
        <v>2.4442350901654359</v>
      </c>
      <c r="AM484" s="2">
        <f t="shared" si="227"/>
        <v>16738.803010070926</v>
      </c>
      <c r="AN484" s="2">
        <f t="shared" si="238"/>
        <v>54.217577349000273</v>
      </c>
      <c r="AO484">
        <f t="shared" si="239"/>
        <v>84.819446987701369</v>
      </c>
    </row>
    <row r="485" spans="9:41" x14ac:dyDescent="0.25">
      <c r="I485">
        <v>492</v>
      </c>
      <c r="J485" s="2">
        <f t="shared" si="211"/>
        <v>5444.885998346077</v>
      </c>
      <c r="K485" s="2">
        <f t="shared" si="212"/>
        <v>16896.060746948195</v>
      </c>
      <c r="L485" s="2">
        <f t="shared" si="213"/>
        <v>333.08878080963819</v>
      </c>
      <c r="M485" s="2">
        <f t="shared" si="214"/>
        <v>0</v>
      </c>
      <c r="N485" s="2">
        <f t="shared" si="215"/>
        <v>0</v>
      </c>
      <c r="O485">
        <v>492</v>
      </c>
      <c r="P485" s="2">
        <f t="shared" si="228"/>
        <v>21512.237405923683</v>
      </c>
      <c r="Q485" s="2">
        <f t="shared" si="229"/>
        <v>66754.762197714517</v>
      </c>
      <c r="R485" s="2">
        <f t="shared" si="230"/>
        <v>1316.0027468349531</v>
      </c>
      <c r="S485" s="2">
        <f t="shared" si="216"/>
        <v>0</v>
      </c>
      <c r="T485" s="2">
        <f t="shared" si="217"/>
        <v>0</v>
      </c>
      <c r="U485" s="2">
        <f t="shared" si="218"/>
        <v>0</v>
      </c>
      <c r="V485" s="2">
        <f t="shared" si="219"/>
        <v>0</v>
      </c>
      <c r="W485" s="2">
        <f t="shared" si="231"/>
        <v>47500.283983888039</v>
      </c>
      <c r="X485" s="2">
        <f t="shared" si="220"/>
        <v>1.0489201349975121</v>
      </c>
      <c r="Y485" s="2">
        <f t="shared" si="232"/>
        <v>0</v>
      </c>
      <c r="Z485" s="2">
        <f t="shared" si="221"/>
        <v>0</v>
      </c>
      <c r="AA485" s="2">
        <f t="shared" si="233"/>
        <v>147398.43661241909</v>
      </c>
      <c r="AB485" s="2">
        <f t="shared" si="222"/>
        <v>0.33802261023847296</v>
      </c>
      <c r="AC485" s="2"/>
      <c r="AD485" s="2">
        <f t="shared" si="223"/>
        <v>253.106448</v>
      </c>
      <c r="AE485" s="2">
        <f t="shared" si="224"/>
        <v>-2.1252230814991075</v>
      </c>
      <c r="AF485" s="2">
        <f t="shared" si="225"/>
        <v>0.99862488507041169</v>
      </c>
      <c r="AG485" s="2">
        <f t="shared" si="210"/>
        <v>3.3622652034715962E-2</v>
      </c>
      <c r="AH485" s="2">
        <f t="shared" si="234"/>
        <v>3.2054539628792331E-2</v>
      </c>
      <c r="AI485" s="2">
        <f t="shared" si="235"/>
        <v>0.95336143013631025</v>
      </c>
      <c r="AJ485" s="2">
        <f t="shared" si="236"/>
        <v>9.9388030835373786E-2</v>
      </c>
      <c r="AK485" s="2">
        <f t="shared" si="226"/>
        <v>5442.3851037103332</v>
      </c>
      <c r="AL485" s="2">
        <f t="shared" si="237"/>
        <v>2.5008946357439901</v>
      </c>
      <c r="AM485" s="2">
        <f t="shared" si="227"/>
        <v>16841.285193793879</v>
      </c>
      <c r="AN485" s="2">
        <f t="shared" si="238"/>
        <v>54.775553154315254</v>
      </c>
      <c r="AO485">
        <f t="shared" si="239"/>
        <v>84.99284619538291</v>
      </c>
    </row>
    <row r="486" spans="9:41" x14ac:dyDescent="0.25">
      <c r="I486">
        <v>493</v>
      </c>
      <c r="J486" s="2">
        <f t="shared" si="211"/>
        <v>5478.1960932380507</v>
      </c>
      <c r="K486" s="2">
        <f t="shared" si="212"/>
        <v>16999.521546266988</v>
      </c>
      <c r="L486" s="2">
        <f t="shared" si="213"/>
        <v>333.1630069644138</v>
      </c>
      <c r="M486" s="2">
        <f t="shared" si="214"/>
        <v>0</v>
      </c>
      <c r="N486" s="2">
        <f t="shared" si="215"/>
        <v>0</v>
      </c>
      <c r="O486">
        <v>493</v>
      </c>
      <c r="P486" s="2">
        <f t="shared" si="228"/>
        <v>21599.940170694026</v>
      </c>
      <c r="Q486" s="2">
        <f t="shared" si="229"/>
        <v>67027.29184576399</v>
      </c>
      <c r="R486" s="2">
        <f t="shared" si="230"/>
        <v>1313.626035840982</v>
      </c>
      <c r="S486" s="2">
        <f t="shared" si="216"/>
        <v>0</v>
      </c>
      <c r="T486" s="2">
        <f t="shared" si="217"/>
        <v>0</v>
      </c>
      <c r="U486" s="2">
        <f t="shared" si="218"/>
        <v>0</v>
      </c>
      <c r="V486" s="2">
        <f t="shared" si="219"/>
        <v>0</v>
      </c>
      <c r="W486" s="2">
        <f t="shared" si="231"/>
        <v>47790.875736842936</v>
      </c>
      <c r="X486" s="2">
        <f t="shared" si="220"/>
        <v>1.0446611789478386</v>
      </c>
      <c r="Y486" s="2">
        <f t="shared" si="232"/>
        <v>0</v>
      </c>
      <c r="Z486" s="2">
        <f t="shared" si="221"/>
        <v>0</v>
      </c>
      <c r="AA486" s="2">
        <f t="shared" si="233"/>
        <v>148301.01149650954</v>
      </c>
      <c r="AB486" s="2">
        <f t="shared" si="222"/>
        <v>0.3366482270512029</v>
      </c>
      <c r="AC486" s="2"/>
      <c r="AD486" s="2">
        <f t="shared" si="223"/>
        <v>253.620892</v>
      </c>
      <c r="AE486" s="2">
        <f t="shared" si="224"/>
        <v>-2.126741932696699</v>
      </c>
      <c r="AF486" s="2">
        <f t="shared" si="225"/>
        <v>0.99862291974101081</v>
      </c>
      <c r="AG486" s="2">
        <f t="shared" si="210"/>
        <v>3.3486390160549863E-2</v>
      </c>
      <c r="AH486" s="2">
        <f t="shared" si="234"/>
        <v>3.2054785642821222E-2</v>
      </c>
      <c r="AI486" s="2">
        <f t="shared" si="235"/>
        <v>0.95724816825985604</v>
      </c>
      <c r="AJ486" s="2">
        <f t="shared" si="236"/>
        <v>9.9389024817979177E-2</v>
      </c>
      <c r="AK486" s="2">
        <f t="shared" si="226"/>
        <v>5475.6378741765966</v>
      </c>
      <c r="AL486" s="2">
        <f t="shared" si="237"/>
        <v>2.5582190614538449</v>
      </c>
      <c r="AM486" s="2">
        <f t="shared" si="227"/>
        <v>16944.184819644375</v>
      </c>
      <c r="AN486" s="2">
        <f t="shared" si="238"/>
        <v>55.33672662261116</v>
      </c>
      <c r="AO486">
        <f t="shared" si="239"/>
        <v>85.166249516597503</v>
      </c>
    </row>
    <row r="487" spans="9:41" x14ac:dyDescent="0.25">
      <c r="I487">
        <v>494</v>
      </c>
      <c r="J487" s="2">
        <f t="shared" si="211"/>
        <v>5511.6420273335534</v>
      </c>
      <c r="K487" s="2">
        <f t="shared" si="212"/>
        <v>17103.403839394025</v>
      </c>
      <c r="L487" s="2">
        <f t="shared" si="213"/>
        <v>333.23690101136111</v>
      </c>
      <c r="M487" s="2">
        <f t="shared" si="214"/>
        <v>0</v>
      </c>
      <c r="N487" s="2">
        <f t="shared" si="215"/>
        <v>0</v>
      </c>
      <c r="O487">
        <v>494</v>
      </c>
      <c r="P487" s="2">
        <f t="shared" si="228"/>
        <v>21687.822378756311</v>
      </c>
      <c r="Q487" s="2">
        <f t="shared" si="229"/>
        <v>67300.376675654523</v>
      </c>
      <c r="R487" s="2">
        <f t="shared" si="230"/>
        <v>1311.2576403438879</v>
      </c>
      <c r="S487" s="2">
        <f t="shared" si="216"/>
        <v>0</v>
      </c>
      <c r="T487" s="2">
        <f t="shared" si="217"/>
        <v>0</v>
      </c>
      <c r="U487" s="2">
        <f t="shared" si="218"/>
        <v>0</v>
      </c>
      <c r="V487" s="2">
        <f t="shared" si="219"/>
        <v>0</v>
      </c>
      <c r="W487" s="2">
        <f t="shared" si="231"/>
        <v>48082.65252851964</v>
      </c>
      <c r="X487" s="2">
        <f t="shared" si="220"/>
        <v>1.0404280600353186</v>
      </c>
      <c r="Y487" s="2">
        <f t="shared" si="232"/>
        <v>0</v>
      </c>
      <c r="Z487" s="2">
        <f t="shared" si="221"/>
        <v>0</v>
      </c>
      <c r="AA487" s="2">
        <f t="shared" si="233"/>
        <v>149207.26342279973</v>
      </c>
      <c r="AB487" s="2">
        <f t="shared" si="222"/>
        <v>0.3352822090828298</v>
      </c>
      <c r="AC487" s="2"/>
      <c r="AD487" s="2">
        <f t="shared" si="223"/>
        <v>254.135336</v>
      </c>
      <c r="AE487" s="2">
        <f t="shared" si="224"/>
        <v>-2.1282515694405744</v>
      </c>
      <c r="AF487" s="2">
        <f t="shared" si="225"/>
        <v>0.99862096494595665</v>
      </c>
      <c r="AG487" s="2">
        <f t="shared" si="210"/>
        <v>3.3350954949808574E-2</v>
      </c>
      <c r="AH487" s="2">
        <f t="shared" si="234"/>
        <v>3.205503218423042E-2</v>
      </c>
      <c r="AI487" s="2">
        <f t="shared" si="235"/>
        <v>0.96114285880184092</v>
      </c>
      <c r="AJ487" s="2">
        <f t="shared" si="236"/>
        <v>9.9390014790244632E-2</v>
      </c>
      <c r="AK487" s="2">
        <f t="shared" si="226"/>
        <v>5509.0258183207834</v>
      </c>
      <c r="AL487" s="2">
        <f t="shared" si="237"/>
        <v>2.6162090127696511</v>
      </c>
      <c r="AM487" s="2">
        <f t="shared" si="227"/>
        <v>17047.502736082031</v>
      </c>
      <c r="AN487" s="2">
        <f t="shared" si="238"/>
        <v>55.901103311992664</v>
      </c>
      <c r="AO487">
        <f t="shared" si="239"/>
        <v>85.339656893507765</v>
      </c>
    </row>
    <row r="488" spans="9:41" x14ac:dyDescent="0.25">
      <c r="I488">
        <v>495</v>
      </c>
      <c r="J488" s="2">
        <f t="shared" si="211"/>
        <v>5545.2240754682889</v>
      </c>
      <c r="K488" s="2">
        <f t="shared" si="212"/>
        <v>17207.708480352721</v>
      </c>
      <c r="L488" s="2">
        <f t="shared" si="213"/>
        <v>333.31046492878261</v>
      </c>
      <c r="M488" s="2">
        <f t="shared" si="214"/>
        <v>0</v>
      </c>
      <c r="N488" s="2">
        <f t="shared" si="215"/>
        <v>0</v>
      </c>
      <c r="O488">
        <v>495</v>
      </c>
      <c r="P488" s="2">
        <f t="shared" si="228"/>
        <v>21775.88402184478</v>
      </c>
      <c r="Q488" s="2">
        <f t="shared" si="229"/>
        <v>67574.01667636518</v>
      </c>
      <c r="R488" s="2">
        <f t="shared" si="230"/>
        <v>1308.8975177154389</v>
      </c>
      <c r="S488" s="2">
        <f t="shared" si="216"/>
        <v>0</v>
      </c>
      <c r="T488" s="2">
        <f t="shared" si="217"/>
        <v>0</v>
      </c>
      <c r="U488" s="2">
        <f t="shared" si="218"/>
        <v>0</v>
      </c>
      <c r="V488" s="2">
        <f t="shared" si="219"/>
        <v>0</v>
      </c>
      <c r="W488" s="2">
        <f t="shared" si="231"/>
        <v>48375.61675653929</v>
      </c>
      <c r="X488" s="2">
        <f t="shared" si="220"/>
        <v>1.036220570484486</v>
      </c>
      <c r="Y488" s="2">
        <f t="shared" si="232"/>
        <v>0</v>
      </c>
      <c r="Z488" s="2">
        <f t="shared" si="221"/>
        <v>0</v>
      </c>
      <c r="AA488" s="2">
        <f t="shared" si="233"/>
        <v>150117.19984164866</v>
      </c>
      <c r="AB488" s="2">
        <f t="shared" si="222"/>
        <v>0.3339244886387262</v>
      </c>
      <c r="AC488" s="2"/>
      <c r="AD488" s="2">
        <f t="shared" si="223"/>
        <v>254.64977999999999</v>
      </c>
      <c r="AE488" s="2">
        <f t="shared" si="224"/>
        <v>-2.1297520661157026</v>
      </c>
      <c r="AF488" s="2">
        <f t="shared" si="225"/>
        <v>0.99861902061418584</v>
      </c>
      <c r="AG488" s="2">
        <f t="shared" si="210"/>
        <v>3.3216339729135735E-2</v>
      </c>
      <c r="AH488" s="2">
        <f t="shared" si="234"/>
        <v>3.2055279228442084E-2</v>
      </c>
      <c r="AI488" s="2">
        <f t="shared" si="235"/>
        <v>0.96504550139595224</v>
      </c>
      <c r="AJ488" s="2">
        <f t="shared" si="236"/>
        <v>9.9391000764223678E-2</v>
      </c>
      <c r="AK488" s="2">
        <f t="shared" si="226"/>
        <v>5542.5492103288489</v>
      </c>
      <c r="AL488" s="2">
        <f t="shared" si="237"/>
        <v>2.6748651394399596</v>
      </c>
      <c r="AM488" s="2">
        <f t="shared" si="227"/>
        <v>17151.239791566459</v>
      </c>
      <c r="AN488" s="2">
        <f t="shared" si="238"/>
        <v>56.468688786263073</v>
      </c>
      <c r="AO488">
        <f t="shared" si="239"/>
        <v>85.513068269074409</v>
      </c>
    </row>
    <row r="489" spans="9:41" x14ac:dyDescent="0.25">
      <c r="I489">
        <v>496</v>
      </c>
      <c r="J489" s="2">
        <f t="shared" si="211"/>
        <v>5578.9425124822019</v>
      </c>
      <c r="K489" s="2">
        <f t="shared" si="212"/>
        <v>17312.436323172125</v>
      </c>
      <c r="L489" s="2">
        <f t="shared" si="213"/>
        <v>333.38370068027211</v>
      </c>
      <c r="M489" s="2">
        <f t="shared" si="214"/>
        <v>0</v>
      </c>
      <c r="N489" s="2">
        <f t="shared" si="215"/>
        <v>0</v>
      </c>
      <c r="O489">
        <v>496</v>
      </c>
      <c r="P489" s="2">
        <f t="shared" si="228"/>
        <v>21864.125091776979</v>
      </c>
      <c r="Q489" s="2">
        <f t="shared" si="229"/>
        <v>67848.211836985909</v>
      </c>
      <c r="R489" s="2">
        <f t="shared" si="230"/>
        <v>1306.5456256135346</v>
      </c>
      <c r="S489" s="2">
        <f t="shared" si="216"/>
        <v>0</v>
      </c>
      <c r="T489" s="2">
        <f t="shared" si="217"/>
        <v>0</v>
      </c>
      <c r="U489" s="2">
        <f t="shared" si="218"/>
        <v>0</v>
      </c>
      <c r="V489" s="2">
        <f t="shared" si="219"/>
        <v>0</v>
      </c>
      <c r="W489" s="2">
        <f t="shared" si="231"/>
        <v>48669.770818560108</v>
      </c>
      <c r="X489" s="2">
        <f t="shared" si="220"/>
        <v>1.0320385045915452</v>
      </c>
      <c r="Y489" s="2">
        <f t="shared" si="232"/>
        <v>0</v>
      </c>
      <c r="Z489" s="2">
        <f t="shared" si="221"/>
        <v>0</v>
      </c>
      <c r="AA489" s="2">
        <f t="shared" si="233"/>
        <v>151030.82820346425</v>
      </c>
      <c r="AB489" s="2">
        <f t="shared" si="222"/>
        <v>0.33257499870644208</v>
      </c>
      <c r="AC489" s="2"/>
      <c r="AD489" s="2">
        <f t="shared" si="223"/>
        <v>255.16422400000002</v>
      </c>
      <c r="AE489" s="2">
        <f t="shared" si="224"/>
        <v>-2.1312434963579605</v>
      </c>
      <c r="AF489" s="2">
        <f t="shared" si="225"/>
        <v>0.99861708667518245</v>
      </c>
      <c r="AG489" s="2">
        <f t="shared" si="210"/>
        <v>3.3082537892378881E-2</v>
      </c>
      <c r="AH489" s="2">
        <f t="shared" si="234"/>
        <v>3.2055526751370682E-2</v>
      </c>
      <c r="AI489" s="2">
        <f t="shared" si="235"/>
        <v>0.96895609567956431</v>
      </c>
      <c r="AJ489" s="2">
        <f t="shared" si="236"/>
        <v>9.9391982752093294E-2</v>
      </c>
      <c r="AK489" s="2">
        <f t="shared" si="226"/>
        <v>5576.2083243867573</v>
      </c>
      <c r="AL489" s="2">
        <f t="shared" si="237"/>
        <v>2.7341880954441131</v>
      </c>
      <c r="AM489" s="2">
        <f t="shared" si="227"/>
        <v>17255.396834557258</v>
      </c>
      <c r="AN489" s="2">
        <f t="shared" si="238"/>
        <v>57.03948861486662</v>
      </c>
      <c r="AO489">
        <f t="shared" si="239"/>
        <v>85.68648358704462</v>
      </c>
    </row>
    <row r="490" spans="9:41" x14ac:dyDescent="0.25">
      <c r="I490">
        <v>497</v>
      </c>
      <c r="J490" s="2">
        <f t="shared" si="211"/>
        <v>5612.7976132194126</v>
      </c>
      <c r="K490" s="2">
        <f t="shared" si="212"/>
        <v>17417.588221886876</v>
      </c>
      <c r="L490" s="2">
        <f t="shared" si="213"/>
        <v>333.45661021484608</v>
      </c>
      <c r="M490" s="2">
        <f t="shared" si="214"/>
        <v>0</v>
      </c>
      <c r="N490" s="2">
        <f t="shared" si="215"/>
        <v>0</v>
      </c>
      <c r="O490">
        <v>497</v>
      </c>
      <c r="P490" s="2">
        <f t="shared" si="228"/>
        <v>21952.545580452621</v>
      </c>
      <c r="Q490" s="2">
        <f t="shared" si="229"/>
        <v>68122.962146716425</v>
      </c>
      <c r="R490" s="2">
        <f t="shared" si="230"/>
        <v>1304.2019219798426</v>
      </c>
      <c r="S490" s="2">
        <f t="shared" si="216"/>
        <v>0</v>
      </c>
      <c r="T490" s="2">
        <f t="shared" si="217"/>
        <v>0</v>
      </c>
      <c r="U490" s="2">
        <f t="shared" si="218"/>
        <v>0</v>
      </c>
      <c r="V490" s="2">
        <f t="shared" si="219"/>
        <v>0</v>
      </c>
      <c r="W490" s="2">
        <f t="shared" si="231"/>
        <v>48965.117112276661</v>
      </c>
      <c r="X490" s="2">
        <f t="shared" si="220"/>
        <v>1.0278816586998634</v>
      </c>
      <c r="Y490" s="2">
        <f t="shared" si="232"/>
        <v>0</v>
      </c>
      <c r="Z490" s="2">
        <f t="shared" si="221"/>
        <v>0</v>
      </c>
      <c r="AA490" s="2">
        <f t="shared" si="233"/>
        <v>151948.15595870337</v>
      </c>
      <c r="AB490" s="2">
        <f t="shared" si="222"/>
        <v>0.33123367294749423</v>
      </c>
      <c r="AC490" s="2"/>
      <c r="AD490" s="2">
        <f t="shared" si="223"/>
        <v>255.67866800000002</v>
      </c>
      <c r="AE490" s="2">
        <f t="shared" si="224"/>
        <v>-2.1327259330631678</v>
      </c>
      <c r="AF490" s="2">
        <f t="shared" si="225"/>
        <v>0.99861516305897335</v>
      </c>
      <c r="AG490" s="2">
        <f t="shared" si="210"/>
        <v>3.2949542899778882E-2</v>
      </c>
      <c r="AH490" s="2">
        <f t="shared" si="234"/>
        <v>3.2055774729413657E-2</v>
      </c>
      <c r="AI490" s="2">
        <f t="shared" si="235"/>
        <v>0.97287464129369694</v>
      </c>
      <c r="AJ490" s="2">
        <f t="shared" si="236"/>
        <v>9.9392960766148938E-2</v>
      </c>
      <c r="AK490" s="2">
        <f t="shared" si="226"/>
        <v>5610.0034346804632</v>
      </c>
      <c r="AL490" s="2">
        <f t="shared" si="237"/>
        <v>2.7941785389496925</v>
      </c>
      <c r="AM490" s="2">
        <f t="shared" si="227"/>
        <v>17359.974713514042</v>
      </c>
      <c r="AN490" s="2">
        <f t="shared" si="238"/>
        <v>57.613508372831888</v>
      </c>
      <c r="AO490">
        <f t="shared" si="239"/>
        <v>85.859902791939689</v>
      </c>
    </row>
    <row r="491" spans="9:41" x14ac:dyDescent="0.25">
      <c r="I491">
        <v>498</v>
      </c>
      <c r="J491" s="2">
        <f t="shared" si="211"/>
        <v>5646.789652528194</v>
      </c>
      <c r="K491" s="2">
        <f t="shared" si="212"/>
        <v>17523.165030537122</v>
      </c>
      <c r="L491" s="2">
        <f t="shared" si="213"/>
        <v>333.5291954670729</v>
      </c>
      <c r="M491" s="2">
        <f t="shared" si="214"/>
        <v>0</v>
      </c>
      <c r="N491" s="2">
        <f t="shared" si="215"/>
        <v>0</v>
      </c>
      <c r="O491">
        <v>498</v>
      </c>
      <c r="P491" s="2">
        <f t="shared" si="228"/>
        <v>22041.14547985269</v>
      </c>
      <c r="Q491" s="2">
        <f t="shared" si="229"/>
        <v>68398.267594864621</v>
      </c>
      <c r="R491" s="2">
        <f t="shared" si="230"/>
        <v>1301.8663650374524</v>
      </c>
      <c r="S491" s="2">
        <f t="shared" si="216"/>
        <v>0</v>
      </c>
      <c r="T491" s="2">
        <f t="shared" si="217"/>
        <v>0</v>
      </c>
      <c r="U491" s="2">
        <f t="shared" si="218"/>
        <v>0</v>
      </c>
      <c r="V491" s="2">
        <f t="shared" si="219"/>
        <v>0</v>
      </c>
      <c r="W491" s="2">
        <f t="shared" si="231"/>
        <v>49261.658035419772</v>
      </c>
      <c r="X491" s="2">
        <f t="shared" si="220"/>
        <v>1.02374983117578</v>
      </c>
      <c r="Y491" s="2">
        <f t="shared" si="232"/>
        <v>0</v>
      </c>
      <c r="Z491" s="2">
        <f t="shared" si="221"/>
        <v>0</v>
      </c>
      <c r="AA491" s="2">
        <f t="shared" si="233"/>
        <v>152869.19055787084</v>
      </c>
      <c r="AB491" s="2">
        <f t="shared" si="222"/>
        <v>0.32990044568927301</v>
      </c>
      <c r="AC491" s="2"/>
      <c r="AD491" s="2">
        <f t="shared" si="223"/>
        <v>256.19311199999999</v>
      </c>
      <c r="AE491" s="2">
        <f t="shared" si="224"/>
        <v>-2.1341994483959934</v>
      </c>
      <c r="AF491" s="2">
        <f t="shared" si="225"/>
        <v>0.99861324969612375</v>
      </c>
      <c r="AG491" s="2">
        <f t="shared" si="210"/>
        <v>3.2817348277170873E-2</v>
      </c>
      <c r="AH491" s="2">
        <f t="shared" si="234"/>
        <v>3.2056023139442218E-2</v>
      </c>
      <c r="AI491" s="2">
        <f t="shared" si="235"/>
        <v>0.97680113788296952</v>
      </c>
      <c r="AJ491" s="2">
        <f t="shared" si="236"/>
        <v>9.9393934818799837E-2</v>
      </c>
      <c r="AK491" s="2">
        <f t="shared" si="226"/>
        <v>5643.9348153959236</v>
      </c>
      <c r="AL491" s="2">
        <f t="shared" si="237"/>
        <v>2.8548371322704638</v>
      </c>
      <c r="AM491" s="2">
        <f t="shared" si="227"/>
        <v>17464.974276896406</v>
      </c>
      <c r="AN491" s="2">
        <f t="shared" si="238"/>
        <v>58.190753640715755</v>
      </c>
      <c r="AO491">
        <f t="shared" si="239"/>
        <v>86.033325829043719</v>
      </c>
    </row>
    <row r="492" spans="9:41" x14ac:dyDescent="0.25">
      <c r="I492">
        <v>499</v>
      </c>
      <c r="J492" s="2">
        <f t="shared" si="211"/>
        <v>5680.9189052609308</v>
      </c>
      <c r="K492" s="2">
        <f t="shared" si="212"/>
        <v>17629.167603168535</v>
      </c>
      <c r="L492" s="2">
        <f t="shared" si="213"/>
        <v>333.60145835720164</v>
      </c>
      <c r="M492" s="2">
        <f t="shared" si="214"/>
        <v>0</v>
      </c>
      <c r="N492" s="2">
        <f t="shared" si="215"/>
        <v>0</v>
      </c>
      <c r="O492">
        <v>499</v>
      </c>
      <c r="P492" s="2">
        <f t="shared" si="228"/>
        <v>22129.924782038477</v>
      </c>
      <c r="Q492" s="2">
        <f t="shared" si="229"/>
        <v>68674.128170845637</v>
      </c>
      <c r="R492" s="2">
        <f t="shared" si="230"/>
        <v>1299.538913288558</v>
      </c>
      <c r="S492" s="2">
        <f t="shared" si="216"/>
        <v>0</v>
      </c>
      <c r="T492" s="2">
        <f t="shared" si="217"/>
        <v>0</v>
      </c>
      <c r="U492" s="2">
        <f t="shared" si="218"/>
        <v>0</v>
      </c>
      <c r="V492" s="2">
        <f t="shared" si="219"/>
        <v>0</v>
      </c>
      <c r="W492" s="2">
        <f t="shared" si="231"/>
        <v>49559.395985756157</v>
      </c>
      <c r="X492" s="2">
        <f t="shared" si="220"/>
        <v>1.0196428223847529</v>
      </c>
      <c r="Y492" s="2">
        <f t="shared" si="232"/>
        <v>0</v>
      </c>
      <c r="Z492" s="2">
        <f t="shared" si="221"/>
        <v>0</v>
      </c>
      <c r="AA492" s="2">
        <f t="shared" si="233"/>
        <v>153793.93945151975</v>
      </c>
      <c r="AB492" s="2">
        <f t="shared" si="222"/>
        <v>0.32857525191705889</v>
      </c>
      <c r="AC492" s="2"/>
      <c r="AD492" s="2">
        <f t="shared" si="223"/>
        <v>256.70755600000001</v>
      </c>
      <c r="AE492" s="2">
        <f t="shared" si="224"/>
        <v>-2.1356641137987395</v>
      </c>
      <c r="AF492" s="2">
        <f t="shared" si="225"/>
        <v>0.99861134651773442</v>
      </c>
      <c r="AG492" s="2">
        <f t="shared" si="210"/>
        <v>3.2685947615196262E-2</v>
      </c>
      <c r="AH492" s="2">
        <f t="shared" si="234"/>
        <v>3.2056271958792369E-2</v>
      </c>
      <c r="AI492" s="2">
        <f t="shared" si="235"/>
        <v>0.98073558509556125</v>
      </c>
      <c r="AJ492" s="2">
        <f t="shared" si="236"/>
        <v>9.9394904922564198E-2</v>
      </c>
      <c r="AK492" s="2">
        <f t="shared" si="226"/>
        <v>5678.0027407191055</v>
      </c>
      <c r="AL492" s="2">
        <f t="shared" si="237"/>
        <v>2.9161645418248554</v>
      </c>
      <c r="AM492" s="2">
        <f t="shared" si="227"/>
        <v>17570.396373163985</v>
      </c>
      <c r="AN492" s="2">
        <f t="shared" si="238"/>
        <v>58.771230004547945</v>
      </c>
      <c r="AO492">
        <f t="shared" si="239"/>
        <v>86.206752644392267</v>
      </c>
    </row>
    <row r="493" spans="9:41" x14ac:dyDescent="0.25">
      <c r="I493">
        <v>500</v>
      </c>
      <c r="J493" s="2">
        <f t="shared" si="211"/>
        <v>5715.1856462740543</v>
      </c>
      <c r="K493" s="2">
        <f t="shared" si="212"/>
        <v>17735.596793832137</v>
      </c>
      <c r="L493" s="2">
        <f t="shared" si="213"/>
        <v>333.67340079128883</v>
      </c>
      <c r="M493" s="2">
        <f t="shared" si="214"/>
        <v>0</v>
      </c>
      <c r="N493" s="2">
        <f t="shared" si="215"/>
        <v>0</v>
      </c>
      <c r="O493">
        <v>500</v>
      </c>
      <c r="P493" s="2">
        <f t="shared" si="228"/>
        <v>22218.883479150518</v>
      </c>
      <c r="Q493" s="2">
        <f t="shared" si="229"/>
        <v>68950.543864180116</v>
      </c>
      <c r="R493" s="2">
        <f t="shared" si="230"/>
        <v>1297.2195255121601</v>
      </c>
      <c r="S493" s="2">
        <f t="shared" si="216"/>
        <v>0</v>
      </c>
      <c r="T493" s="2">
        <f t="shared" si="217"/>
        <v>0</v>
      </c>
      <c r="U493" s="2">
        <f t="shared" si="218"/>
        <v>0</v>
      </c>
      <c r="V493" s="2">
        <f t="shared" si="219"/>
        <v>0</v>
      </c>
      <c r="W493" s="2">
        <f t="shared" si="231"/>
        <v>49858.333361087825</v>
      </c>
      <c r="X493" s="2">
        <f t="shared" si="220"/>
        <v>1.0155604346678315</v>
      </c>
      <c r="Y493" s="2">
        <f t="shared" si="232"/>
        <v>0</v>
      </c>
      <c r="Z493" s="2">
        <f t="shared" si="221"/>
        <v>0</v>
      </c>
      <c r="AA493" s="2">
        <f t="shared" si="233"/>
        <v>154722.41009024973</v>
      </c>
      <c r="AB493" s="2">
        <f t="shared" si="222"/>
        <v>0.32725802726615394</v>
      </c>
      <c r="AC493" s="2"/>
      <c r="AD493" s="2">
        <f t="shared" si="223"/>
        <v>257.22199999999998</v>
      </c>
      <c r="AE493" s="2">
        <f t="shared" si="224"/>
        <v>-2.1371199999999999</v>
      </c>
      <c r="AF493" s="2">
        <f t="shared" si="225"/>
        <v>0.99860945345543517</v>
      </c>
      <c r="AG493" s="2">
        <f t="shared" si="210"/>
        <v>3.2555334568525947E-2</v>
      </c>
      <c r="AH493" s="2">
        <f t="shared" si="234"/>
        <v>3.2056521165256029E-2</v>
      </c>
      <c r="AI493" s="2">
        <f t="shared" si="235"/>
        <v>0.98467798258316275</v>
      </c>
      <c r="AJ493" s="2">
        <f t="shared" si="236"/>
        <v>9.9395871090064744E-2</v>
      </c>
      <c r="AK493" s="2">
        <f t="shared" si="226"/>
        <v>5712.2074848359598</v>
      </c>
      <c r="AL493" s="2">
        <f t="shared" si="237"/>
        <v>2.9781614380948653</v>
      </c>
      <c r="AM493" s="2">
        <f t="shared" si="227"/>
        <v>17676.241850776361</v>
      </c>
      <c r="AN493" s="2">
        <f t="shared" si="238"/>
        <v>59.354943055776275</v>
      </c>
      <c r="AO493">
        <f t="shared" si="239"/>
        <v>86.38018318476071</v>
      </c>
    </row>
    <row r="494" spans="9:41" x14ac:dyDescent="0.25">
      <c r="J494" s="2"/>
      <c r="K494" s="2"/>
      <c r="L494" s="2"/>
      <c r="M494" s="2"/>
      <c r="N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</row>
    <row r="495" spans="9:41" x14ac:dyDescent="0.25">
      <c r="J495" s="2"/>
      <c r="K495" s="2"/>
      <c r="L495" s="2"/>
      <c r="M495" s="2"/>
      <c r="N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</row>
    <row r="496" spans="9:41" x14ac:dyDescent="0.25">
      <c r="J496" s="2"/>
      <c r="K496" s="2"/>
      <c r="L496" s="2"/>
      <c r="M496" s="2"/>
      <c r="N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</row>
    <row r="497" spans="10:40" x14ac:dyDescent="0.25">
      <c r="J497" s="2"/>
      <c r="K497" s="2"/>
      <c r="L497" s="2"/>
      <c r="M497" s="2"/>
      <c r="N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</row>
    <row r="498" spans="10:40" x14ac:dyDescent="0.25">
      <c r="J498" s="2"/>
      <c r="K498" s="2"/>
      <c r="L498" s="2"/>
      <c r="M498" s="2"/>
      <c r="N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</row>
    <row r="499" spans="10:40" x14ac:dyDescent="0.25">
      <c r="J499" s="2"/>
      <c r="K499" s="2"/>
      <c r="L499" s="2"/>
      <c r="M499" s="2"/>
      <c r="N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</row>
    <row r="500" spans="10:40" x14ac:dyDescent="0.25">
      <c r="J500" s="2"/>
      <c r="K500" s="2"/>
      <c r="L500" s="2"/>
      <c r="M500" s="2"/>
      <c r="N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</row>
    <row r="501" spans="10:40" x14ac:dyDescent="0.25">
      <c r="J501" s="2"/>
      <c r="K501" s="2"/>
      <c r="L501" s="2"/>
      <c r="M501" s="2"/>
      <c r="N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</row>
    <row r="502" spans="10:40" x14ac:dyDescent="0.25">
      <c r="J502" s="2"/>
      <c r="K502" s="2"/>
      <c r="L502" s="2"/>
      <c r="M502" s="2"/>
      <c r="N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</row>
    <row r="503" spans="10:40" x14ac:dyDescent="0.25">
      <c r="J503" s="2"/>
      <c r="K503" s="2"/>
      <c r="L503" s="2"/>
      <c r="M503" s="2"/>
      <c r="N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</row>
    <row r="504" spans="10:40" x14ac:dyDescent="0.25">
      <c r="J504" s="2"/>
      <c r="K504" s="2"/>
      <c r="L504" s="2"/>
      <c r="M504" s="2"/>
      <c r="N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</row>
    <row r="505" spans="10:40" x14ac:dyDescent="0.25">
      <c r="J505" s="2"/>
      <c r="K505" s="2"/>
      <c r="L505" s="2"/>
      <c r="M505" s="2"/>
      <c r="N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</row>
    <row r="506" spans="10:40" x14ac:dyDescent="0.25">
      <c r="J506" s="2"/>
      <c r="K506" s="2"/>
      <c r="L506" s="2"/>
      <c r="M506" s="2"/>
      <c r="N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</row>
    <row r="507" spans="10:40" x14ac:dyDescent="0.25">
      <c r="J507" s="2"/>
      <c r="K507" s="2"/>
      <c r="L507" s="2"/>
      <c r="M507" s="2"/>
      <c r="N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</row>
    <row r="508" spans="10:40" x14ac:dyDescent="0.25">
      <c r="J508" s="2"/>
      <c r="K508" s="2"/>
      <c r="L508" s="2"/>
      <c r="M508" s="2"/>
      <c r="N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</row>
    <row r="509" spans="10:40" x14ac:dyDescent="0.25">
      <c r="J509" s="2"/>
      <c r="K509" s="2"/>
      <c r="L509" s="2"/>
      <c r="M509" s="2"/>
      <c r="N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</row>
    <row r="510" spans="10:40" x14ac:dyDescent="0.25">
      <c r="J510" s="2"/>
      <c r="K510" s="2"/>
      <c r="L510" s="2"/>
      <c r="M510" s="2"/>
      <c r="N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</row>
    <row r="511" spans="10:40" x14ac:dyDescent="0.25">
      <c r="J511" s="2"/>
      <c r="K511" s="2"/>
      <c r="L511" s="2"/>
      <c r="M511" s="2"/>
      <c r="N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</row>
    <row r="512" spans="10:40" x14ac:dyDescent="0.25">
      <c r="J512" s="2"/>
      <c r="K512" s="2"/>
      <c r="L512" s="2"/>
      <c r="M512" s="2"/>
      <c r="N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</row>
    <row r="513" spans="10:40" x14ac:dyDescent="0.25">
      <c r="J513" s="2"/>
      <c r="K513" s="2"/>
      <c r="L513" s="2"/>
      <c r="M513" s="2"/>
      <c r="N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</row>
    <row r="514" spans="10:40" x14ac:dyDescent="0.25">
      <c r="J514" s="2"/>
      <c r="K514" s="2"/>
      <c r="L514" s="2"/>
      <c r="M514" s="2"/>
      <c r="N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</row>
    <row r="515" spans="10:40" x14ac:dyDescent="0.25">
      <c r="J515" s="2"/>
      <c r="K515" s="2"/>
      <c r="L515" s="2"/>
      <c r="M515" s="2"/>
      <c r="N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</row>
    <row r="516" spans="10:40" x14ac:dyDescent="0.25">
      <c r="J516" s="2"/>
      <c r="K516" s="2"/>
      <c r="L516" s="2"/>
      <c r="M516" s="2"/>
      <c r="N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</row>
    <row r="517" spans="10:40" x14ac:dyDescent="0.25">
      <c r="J517" s="2"/>
      <c r="K517" s="2"/>
      <c r="L517" s="2"/>
      <c r="M517" s="2"/>
      <c r="N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</row>
    <row r="518" spans="10:40" x14ac:dyDescent="0.25">
      <c r="J518" s="2"/>
      <c r="K518" s="2"/>
      <c r="L518" s="2"/>
      <c r="M518" s="2"/>
      <c r="N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</row>
    <row r="519" spans="10:40" x14ac:dyDescent="0.25">
      <c r="J519" s="2"/>
      <c r="K519" s="2"/>
      <c r="L519" s="2"/>
      <c r="M519" s="2"/>
      <c r="N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</row>
    <row r="520" spans="10:40" x14ac:dyDescent="0.25">
      <c r="J520" s="2"/>
      <c r="K520" s="2"/>
      <c r="L520" s="2"/>
      <c r="M520" s="2"/>
      <c r="N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</row>
    <row r="521" spans="10:40" x14ac:dyDescent="0.25">
      <c r="J521" s="2"/>
      <c r="K521" s="2"/>
      <c r="L521" s="2"/>
      <c r="M521" s="2"/>
      <c r="N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</row>
    <row r="522" spans="10:40" x14ac:dyDescent="0.25">
      <c r="J522" s="2"/>
      <c r="K522" s="2"/>
      <c r="L522" s="2"/>
      <c r="M522" s="2"/>
      <c r="N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</row>
    <row r="523" spans="10:40" x14ac:dyDescent="0.25">
      <c r="J523" s="2"/>
      <c r="K523" s="2"/>
      <c r="L523" s="2"/>
      <c r="M523" s="2"/>
      <c r="N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</row>
    <row r="524" spans="10:40" x14ac:dyDescent="0.25">
      <c r="J524" s="2"/>
      <c r="K524" s="2"/>
      <c r="L524" s="2"/>
      <c r="M524" s="2"/>
      <c r="N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</row>
    <row r="525" spans="10:40" x14ac:dyDescent="0.25">
      <c r="J525" s="2"/>
      <c r="K525" s="2"/>
      <c r="L525" s="2"/>
      <c r="M525" s="2"/>
      <c r="N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</row>
    <row r="526" spans="10:40" x14ac:dyDescent="0.25">
      <c r="J526" s="2"/>
      <c r="K526" s="2"/>
      <c r="L526" s="2"/>
      <c r="M526" s="2"/>
      <c r="N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</row>
    <row r="527" spans="10:40" x14ac:dyDescent="0.25">
      <c r="J527" s="2"/>
      <c r="K527" s="2"/>
      <c r="L527" s="2"/>
      <c r="M527" s="2"/>
      <c r="N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</row>
    <row r="528" spans="10:40" x14ac:dyDescent="0.25">
      <c r="J528" s="2"/>
      <c r="K528" s="2"/>
      <c r="L528" s="2"/>
      <c r="M528" s="2"/>
      <c r="N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</row>
    <row r="529" spans="10:40" x14ac:dyDescent="0.25">
      <c r="J529" s="2"/>
      <c r="K529" s="2"/>
      <c r="L529" s="2"/>
      <c r="M529" s="2"/>
      <c r="N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</row>
    <row r="530" spans="10:40" x14ac:dyDescent="0.25">
      <c r="J530" s="2"/>
      <c r="K530" s="2"/>
      <c r="L530" s="2"/>
      <c r="M530" s="2"/>
      <c r="N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</row>
    <row r="531" spans="10:40" x14ac:dyDescent="0.25">
      <c r="J531" s="2"/>
      <c r="K531" s="2"/>
      <c r="L531" s="2"/>
      <c r="M531" s="2"/>
      <c r="N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</row>
    <row r="532" spans="10:40" x14ac:dyDescent="0.25">
      <c r="J532" s="2"/>
      <c r="K532" s="2"/>
      <c r="L532" s="2"/>
      <c r="M532" s="2"/>
      <c r="N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</row>
    <row r="533" spans="10:40" x14ac:dyDescent="0.25">
      <c r="J533" s="2"/>
      <c r="K533" s="2"/>
      <c r="L533" s="2"/>
      <c r="M533" s="2"/>
      <c r="N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</row>
    <row r="534" spans="10:40" x14ac:dyDescent="0.25">
      <c r="J534" s="2"/>
      <c r="K534" s="2"/>
      <c r="L534" s="2"/>
      <c r="M534" s="2"/>
      <c r="N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</row>
    <row r="535" spans="10:40" x14ac:dyDescent="0.25">
      <c r="J535" s="2"/>
      <c r="K535" s="2"/>
      <c r="L535" s="2"/>
      <c r="M535" s="2"/>
      <c r="N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</row>
    <row r="536" spans="10:40" x14ac:dyDescent="0.25">
      <c r="J536" s="2"/>
      <c r="K536" s="2"/>
      <c r="L536" s="2"/>
      <c r="M536" s="2"/>
      <c r="N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</row>
    <row r="537" spans="10:40" x14ac:dyDescent="0.25">
      <c r="J537" s="2"/>
      <c r="K537" s="2"/>
      <c r="L537" s="2"/>
      <c r="M537" s="2"/>
      <c r="N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</row>
    <row r="538" spans="10:40" x14ac:dyDescent="0.25">
      <c r="J538" s="2"/>
      <c r="K538" s="2"/>
      <c r="L538" s="2"/>
      <c r="M538" s="2"/>
      <c r="N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</row>
    <row r="539" spans="10:40" x14ac:dyDescent="0.25">
      <c r="J539" s="2"/>
      <c r="K539" s="2"/>
      <c r="L539" s="2"/>
      <c r="M539" s="2"/>
      <c r="N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</row>
    <row r="540" spans="10:40" x14ac:dyDescent="0.25">
      <c r="J540" s="2"/>
      <c r="K540" s="2"/>
      <c r="L540" s="2"/>
      <c r="M540" s="2"/>
      <c r="N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</row>
    <row r="541" spans="10:40" x14ac:dyDescent="0.25">
      <c r="J541" s="2"/>
      <c r="K541" s="2"/>
      <c r="L541" s="2"/>
      <c r="M541" s="2"/>
      <c r="N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DA62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Wloch</dc:creator>
  <cp:lastModifiedBy>Mark Alexander</cp:lastModifiedBy>
  <dcterms:created xsi:type="dcterms:W3CDTF">2019-01-17T13:30:57Z</dcterms:created>
  <dcterms:modified xsi:type="dcterms:W3CDTF">2022-02-28T08:40:16Z</dcterms:modified>
</cp:coreProperties>
</file>